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66 byt 6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Pol'!$A$1:$X$225</definedName>
    <definedName name="_xlnm.Print_Area" localSheetId="4">'1 2 Pol'!$A$1:$X$94</definedName>
    <definedName name="_xlnm.Print_Area" localSheetId="5">'1 3 Pol'!$A$1:$X$76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80" i="1" s="1"/>
  <c r="J77" i="1" s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6" i="14"/>
  <c r="G9" i="14"/>
  <c r="I9" i="14"/>
  <c r="I8" i="14" s="1"/>
  <c r="K9" i="14"/>
  <c r="M9" i="14"/>
  <c r="O9" i="14"/>
  <c r="O8" i="14" s="1"/>
  <c r="Q9" i="14"/>
  <c r="Q8" i="14" s="1"/>
  <c r="V9" i="14"/>
  <c r="V8" i="14" s="1"/>
  <c r="G10" i="14"/>
  <c r="M10" i="14" s="1"/>
  <c r="I10" i="14"/>
  <c r="K10" i="14"/>
  <c r="K8" i="14" s="1"/>
  <c r="O10" i="14"/>
  <c r="Q10" i="14"/>
  <c r="V10" i="14"/>
  <c r="G11" i="14"/>
  <c r="G8" i="14" s="1"/>
  <c r="I11" i="14"/>
  <c r="K11" i="14"/>
  <c r="M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8" i="14"/>
  <c r="M18" i="14" s="1"/>
  <c r="I18" i="14"/>
  <c r="K18" i="14"/>
  <c r="K17" i="14" s="1"/>
  <c r="O18" i="14"/>
  <c r="O17" i="14" s="1"/>
  <c r="Q18" i="14"/>
  <c r="Q17" i="14" s="1"/>
  <c r="V18" i="14"/>
  <c r="V17" i="14" s="1"/>
  <c r="G19" i="14"/>
  <c r="I19" i="14"/>
  <c r="K19" i="14"/>
  <c r="M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I17" i="14" s="1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9" i="14"/>
  <c r="M29" i="14" s="1"/>
  <c r="I29" i="14"/>
  <c r="I28" i="14" s="1"/>
  <c r="K29" i="14"/>
  <c r="K28" i="14" s="1"/>
  <c r="O29" i="14"/>
  <c r="Q29" i="14"/>
  <c r="Q28" i="14" s="1"/>
  <c r="V29" i="14"/>
  <c r="G31" i="14"/>
  <c r="M31" i="14" s="1"/>
  <c r="I31" i="14"/>
  <c r="K31" i="14"/>
  <c r="O31" i="14"/>
  <c r="O28" i="14" s="1"/>
  <c r="Q31" i="14"/>
  <c r="V31" i="14"/>
  <c r="V28" i="14" s="1"/>
  <c r="G32" i="14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AE66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7" i="14"/>
  <c r="M47" i="14" s="1"/>
  <c r="I47" i="14"/>
  <c r="K47" i="14"/>
  <c r="K46" i="14" s="1"/>
  <c r="O47" i="14"/>
  <c r="O46" i="14" s="1"/>
  <c r="Q47" i="14"/>
  <c r="V47" i="14"/>
  <c r="V46" i="14" s="1"/>
  <c r="G48" i="14"/>
  <c r="I48" i="14"/>
  <c r="K48" i="14"/>
  <c r="M48" i="14"/>
  <c r="O48" i="14"/>
  <c r="Q48" i="14"/>
  <c r="Q46" i="14" s="1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G46" i="14" s="1"/>
  <c r="I53" i="14"/>
  <c r="K53" i="14"/>
  <c r="O53" i="14"/>
  <c r="Q53" i="14"/>
  <c r="V53" i="14"/>
  <c r="G54" i="14"/>
  <c r="M54" i="14" s="1"/>
  <c r="I54" i="14"/>
  <c r="I46" i="14" s="1"/>
  <c r="K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I58" i="14"/>
  <c r="O58" i="14"/>
  <c r="Q58" i="14"/>
  <c r="G59" i="14"/>
  <c r="M59" i="14" s="1"/>
  <c r="M58" i="14" s="1"/>
  <c r="I59" i="14"/>
  <c r="K59" i="14"/>
  <c r="K58" i="14" s="1"/>
  <c r="O59" i="14"/>
  <c r="Q59" i="14"/>
  <c r="V59" i="14"/>
  <c r="V58" i="14" s="1"/>
  <c r="V60" i="14"/>
  <c r="G61" i="14"/>
  <c r="G60" i="14" s="1"/>
  <c r="I61" i="14"/>
  <c r="I60" i="14" s="1"/>
  <c r="K61" i="14"/>
  <c r="K60" i="14" s="1"/>
  <c r="O61" i="14"/>
  <c r="O60" i="14" s="1"/>
  <c r="Q61" i="14"/>
  <c r="V61" i="14"/>
  <c r="G62" i="14"/>
  <c r="M62" i="14" s="1"/>
  <c r="I62" i="14"/>
  <c r="K62" i="14"/>
  <c r="O62" i="14"/>
  <c r="Q62" i="14"/>
  <c r="Q60" i="14" s="1"/>
  <c r="V62" i="14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AF66" i="14"/>
  <c r="G84" i="13"/>
  <c r="G9" i="13"/>
  <c r="I9" i="13"/>
  <c r="K9" i="13"/>
  <c r="M9" i="13"/>
  <c r="O9" i="13"/>
  <c r="O8" i="13" s="1"/>
  <c r="Q9" i="13"/>
  <c r="Q8" i="13" s="1"/>
  <c r="V9" i="13"/>
  <c r="V8" i="13" s="1"/>
  <c r="G10" i="13"/>
  <c r="G8" i="13" s="1"/>
  <c r="I10" i="13"/>
  <c r="K10" i="13"/>
  <c r="O10" i="13"/>
  <c r="Q10" i="13"/>
  <c r="V10" i="13"/>
  <c r="G12" i="13"/>
  <c r="M12" i="13" s="1"/>
  <c r="I12" i="13"/>
  <c r="I8" i="13" s="1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K8" i="13" s="1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30" i="13"/>
  <c r="M30" i="13" s="1"/>
  <c r="I30" i="13"/>
  <c r="K30" i="13"/>
  <c r="O30" i="13"/>
  <c r="Q30" i="13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O35" i="13"/>
  <c r="G36" i="13"/>
  <c r="M36" i="13" s="1"/>
  <c r="M35" i="13" s="1"/>
  <c r="I36" i="13"/>
  <c r="I35" i="13" s="1"/>
  <c r="K36" i="13"/>
  <c r="O36" i="13"/>
  <c r="Q36" i="13"/>
  <c r="Q35" i="13" s="1"/>
  <c r="V36" i="13"/>
  <c r="V35" i="13" s="1"/>
  <c r="G37" i="13"/>
  <c r="M37" i="13" s="1"/>
  <c r="I37" i="13"/>
  <c r="K37" i="13"/>
  <c r="K35" i="13" s="1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I40" i="13"/>
  <c r="K40" i="13"/>
  <c r="M40" i="13"/>
  <c r="O40" i="13"/>
  <c r="Q40" i="13"/>
  <c r="V40" i="13"/>
  <c r="G41" i="13"/>
  <c r="I41" i="13"/>
  <c r="K41" i="13"/>
  <c r="M41" i="13"/>
  <c r="O41" i="13"/>
  <c r="Q41" i="13"/>
  <c r="V41" i="13"/>
  <c r="G43" i="13"/>
  <c r="G42" i="13" s="1"/>
  <c r="I43" i="13"/>
  <c r="K43" i="13"/>
  <c r="M43" i="13"/>
  <c r="O43" i="13"/>
  <c r="O42" i="13" s="1"/>
  <c r="Q43" i="13"/>
  <c r="Q42" i="13" s="1"/>
  <c r="V43" i="13"/>
  <c r="V42" i="13" s="1"/>
  <c r="G44" i="13"/>
  <c r="M44" i="13" s="1"/>
  <c r="I44" i="13"/>
  <c r="I42" i="13" s="1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K42" i="13" s="1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0" i="13"/>
  <c r="I50" i="13"/>
  <c r="K50" i="13"/>
  <c r="M50" i="13"/>
  <c r="O50" i="13"/>
  <c r="Q50" i="13"/>
  <c r="V50" i="13"/>
  <c r="O51" i="13"/>
  <c r="G52" i="13"/>
  <c r="M52" i="13" s="1"/>
  <c r="M51" i="13" s="1"/>
  <c r="I52" i="13"/>
  <c r="I51" i="13" s="1"/>
  <c r="K52" i="13"/>
  <c r="O52" i="13"/>
  <c r="Q52" i="13"/>
  <c r="Q51" i="13" s="1"/>
  <c r="V52" i="13"/>
  <c r="V51" i="13" s="1"/>
  <c r="G53" i="13"/>
  <c r="M53" i="13" s="1"/>
  <c r="I53" i="13"/>
  <c r="K53" i="13"/>
  <c r="K51" i="13" s="1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7" i="13"/>
  <c r="I57" i="13"/>
  <c r="K57" i="13"/>
  <c r="K56" i="13" s="1"/>
  <c r="M57" i="13"/>
  <c r="O57" i="13"/>
  <c r="O56" i="13" s="1"/>
  <c r="Q57" i="13"/>
  <c r="Q56" i="13" s="1"/>
  <c r="V57" i="13"/>
  <c r="V56" i="13" s="1"/>
  <c r="G58" i="13"/>
  <c r="I58" i="13"/>
  <c r="K58" i="13"/>
  <c r="M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I56" i="13" s="1"/>
  <c r="K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I82" i="13"/>
  <c r="K82" i="13"/>
  <c r="M82" i="13"/>
  <c r="O82" i="13"/>
  <c r="Q82" i="13"/>
  <c r="V82" i="13"/>
  <c r="AF84" i="13"/>
  <c r="G215" i="12"/>
  <c r="BA122" i="12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G8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20" i="12"/>
  <c r="O20" i="12"/>
  <c r="V20" i="12"/>
  <c r="G21" i="12"/>
  <c r="M21" i="12" s="1"/>
  <c r="M20" i="12" s="1"/>
  <c r="I21" i="12"/>
  <c r="I20" i="12" s="1"/>
  <c r="K21" i="12"/>
  <c r="K20" i="12" s="1"/>
  <c r="O21" i="12"/>
  <c r="Q21" i="12"/>
  <c r="Q20" i="12" s="1"/>
  <c r="V21" i="12"/>
  <c r="G24" i="12"/>
  <c r="K24" i="12"/>
  <c r="Q24" i="12"/>
  <c r="V24" i="12"/>
  <c r="G25" i="12"/>
  <c r="I25" i="12"/>
  <c r="I24" i="12" s="1"/>
  <c r="K25" i="12"/>
  <c r="M25" i="12"/>
  <c r="M24" i="12" s="1"/>
  <c r="O25" i="12"/>
  <c r="O24" i="12" s="1"/>
  <c r="Q25" i="12"/>
  <c r="V25" i="12"/>
  <c r="G27" i="12"/>
  <c r="G28" i="12"/>
  <c r="I28" i="12"/>
  <c r="I27" i="12" s="1"/>
  <c r="K28" i="12"/>
  <c r="M28" i="12"/>
  <c r="O28" i="12"/>
  <c r="Q28" i="12"/>
  <c r="Q27" i="12" s="1"/>
  <c r="V28" i="12"/>
  <c r="V27" i="12" s="1"/>
  <c r="G31" i="12"/>
  <c r="M31" i="12" s="1"/>
  <c r="I31" i="12"/>
  <c r="K31" i="12"/>
  <c r="K27" i="12" s="1"/>
  <c r="O31" i="12"/>
  <c r="O27" i="12" s="1"/>
  <c r="Q31" i="12"/>
  <c r="V31" i="12"/>
  <c r="G35" i="12"/>
  <c r="I35" i="12"/>
  <c r="K35" i="12"/>
  <c r="M35" i="12"/>
  <c r="O35" i="12"/>
  <c r="Q35" i="12"/>
  <c r="V35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V51" i="12"/>
  <c r="G52" i="12"/>
  <c r="I52" i="12"/>
  <c r="I51" i="12" s="1"/>
  <c r="K52" i="12"/>
  <c r="M52" i="12"/>
  <c r="O52" i="12"/>
  <c r="O51" i="12" s="1"/>
  <c r="Q52" i="12"/>
  <c r="V52" i="12"/>
  <c r="G54" i="12"/>
  <c r="G51" i="12" s="1"/>
  <c r="I54" i="12"/>
  <c r="K54" i="12"/>
  <c r="K51" i="12" s="1"/>
  <c r="O54" i="12"/>
  <c r="Q54" i="12"/>
  <c r="Q51" i="12" s="1"/>
  <c r="V54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K60" i="12"/>
  <c r="Q60" i="12"/>
  <c r="G61" i="12"/>
  <c r="M61" i="12" s="1"/>
  <c r="M60" i="12" s="1"/>
  <c r="I61" i="12"/>
  <c r="I60" i="12" s="1"/>
  <c r="K61" i="12"/>
  <c r="O61" i="12"/>
  <c r="O60" i="12" s="1"/>
  <c r="Q61" i="12"/>
  <c r="V61" i="12"/>
  <c r="V60" i="12" s="1"/>
  <c r="K62" i="12"/>
  <c r="O62" i="12"/>
  <c r="Q62" i="12"/>
  <c r="G63" i="12"/>
  <c r="G62" i="12" s="1"/>
  <c r="I63" i="12"/>
  <c r="I62" i="12" s="1"/>
  <c r="K63" i="12"/>
  <c r="O63" i="12"/>
  <c r="Q63" i="12"/>
  <c r="V63" i="12"/>
  <c r="V62" i="12" s="1"/>
  <c r="G66" i="12"/>
  <c r="G65" i="12" s="1"/>
  <c r="I66" i="12"/>
  <c r="K66" i="12"/>
  <c r="K65" i="12" s="1"/>
  <c r="O66" i="12"/>
  <c r="Q66" i="12"/>
  <c r="Q65" i="12" s="1"/>
  <c r="V66" i="12"/>
  <c r="G68" i="12"/>
  <c r="I68" i="12"/>
  <c r="I65" i="12" s="1"/>
  <c r="K68" i="12"/>
  <c r="M68" i="12"/>
  <c r="O68" i="12"/>
  <c r="O65" i="12" s="1"/>
  <c r="Q68" i="12"/>
  <c r="V68" i="12"/>
  <c r="V65" i="12" s="1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2" i="12"/>
  <c r="G71" i="12" s="1"/>
  <c r="I72" i="12"/>
  <c r="K72" i="12"/>
  <c r="K71" i="12" s="1"/>
  <c r="O72" i="12"/>
  <c r="Q72" i="12"/>
  <c r="Q71" i="12" s="1"/>
  <c r="V72" i="12"/>
  <c r="G74" i="12"/>
  <c r="M74" i="12" s="1"/>
  <c r="I74" i="12"/>
  <c r="I71" i="12" s="1"/>
  <c r="K74" i="12"/>
  <c r="O74" i="12"/>
  <c r="Q74" i="12"/>
  <c r="V74" i="12"/>
  <c r="V71" i="12" s="1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6" i="12"/>
  <c r="M86" i="12" s="1"/>
  <c r="I86" i="12"/>
  <c r="K86" i="12"/>
  <c r="O86" i="12"/>
  <c r="O71" i="12" s="1"/>
  <c r="Q86" i="12"/>
  <c r="V86" i="12"/>
  <c r="G88" i="12"/>
  <c r="M88" i="12" s="1"/>
  <c r="I88" i="12"/>
  <c r="K88" i="12"/>
  <c r="O88" i="12"/>
  <c r="Q88" i="12"/>
  <c r="V88" i="12"/>
  <c r="G91" i="12"/>
  <c r="M91" i="12" s="1"/>
  <c r="I91" i="12"/>
  <c r="K91" i="12"/>
  <c r="O91" i="12"/>
  <c r="Q91" i="12"/>
  <c r="V91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9" i="12"/>
  <c r="O109" i="12"/>
  <c r="V109" i="12"/>
  <c r="G110" i="12"/>
  <c r="M110" i="12" s="1"/>
  <c r="M109" i="12" s="1"/>
  <c r="I110" i="12"/>
  <c r="I109" i="12" s="1"/>
  <c r="K110" i="12"/>
  <c r="K109" i="12" s="1"/>
  <c r="O110" i="12"/>
  <c r="Q110" i="12"/>
  <c r="Q109" i="12" s="1"/>
  <c r="V110" i="12"/>
  <c r="G111" i="12"/>
  <c r="K111" i="12"/>
  <c r="Q111" i="12"/>
  <c r="V111" i="12"/>
  <c r="G112" i="12"/>
  <c r="I112" i="12"/>
  <c r="I111" i="12" s="1"/>
  <c r="K112" i="12"/>
  <c r="M112" i="12"/>
  <c r="M111" i="12" s="1"/>
  <c r="O112" i="12"/>
  <c r="O111" i="12" s="1"/>
  <c r="Q112" i="12"/>
  <c r="V112" i="12"/>
  <c r="G114" i="12"/>
  <c r="K114" i="12"/>
  <c r="O114" i="12"/>
  <c r="G115" i="12"/>
  <c r="I115" i="12"/>
  <c r="I114" i="12" s="1"/>
  <c r="K115" i="12"/>
  <c r="M115" i="12"/>
  <c r="M114" i="12" s="1"/>
  <c r="O115" i="12"/>
  <c r="Q115" i="12"/>
  <c r="Q114" i="12" s="1"/>
  <c r="V115" i="12"/>
  <c r="V114" i="12" s="1"/>
  <c r="G117" i="12"/>
  <c r="G116" i="12" s="1"/>
  <c r="I117" i="12"/>
  <c r="I116" i="12" s="1"/>
  <c r="K117" i="12"/>
  <c r="M117" i="12"/>
  <c r="O117" i="12"/>
  <c r="Q117" i="12"/>
  <c r="Q116" i="12" s="1"/>
  <c r="V117" i="12"/>
  <c r="G118" i="12"/>
  <c r="M118" i="12" s="1"/>
  <c r="I118" i="12"/>
  <c r="K118" i="12"/>
  <c r="O118" i="12"/>
  <c r="O116" i="12" s="1"/>
  <c r="Q118" i="12"/>
  <c r="V118" i="12"/>
  <c r="V116" i="12" s="1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K116" i="12" s="1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K133" i="12"/>
  <c r="G134" i="12"/>
  <c r="G133" i="12" s="1"/>
  <c r="I134" i="12"/>
  <c r="I133" i="12" s="1"/>
  <c r="K134" i="12"/>
  <c r="M134" i="12"/>
  <c r="O134" i="12"/>
  <c r="Q134" i="12"/>
  <c r="Q133" i="12" s="1"/>
  <c r="V134" i="12"/>
  <c r="G136" i="12"/>
  <c r="M136" i="12" s="1"/>
  <c r="I136" i="12"/>
  <c r="K136" i="12"/>
  <c r="O136" i="12"/>
  <c r="O133" i="12" s="1"/>
  <c r="Q136" i="12"/>
  <c r="V136" i="12"/>
  <c r="V133" i="12" s="1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K149" i="12"/>
  <c r="G150" i="12"/>
  <c r="G149" i="12" s="1"/>
  <c r="I150" i="12"/>
  <c r="I149" i="12" s="1"/>
  <c r="K150" i="12"/>
  <c r="M150" i="12"/>
  <c r="O150" i="12"/>
  <c r="Q150" i="12"/>
  <c r="V150" i="12"/>
  <c r="V149" i="12" s="1"/>
  <c r="G152" i="12"/>
  <c r="M152" i="12" s="1"/>
  <c r="I152" i="12"/>
  <c r="K152" i="12"/>
  <c r="O152" i="12"/>
  <c r="O149" i="12" s="1"/>
  <c r="Q152" i="12"/>
  <c r="V152" i="12"/>
  <c r="G154" i="12"/>
  <c r="M154" i="12" s="1"/>
  <c r="I154" i="12"/>
  <c r="K154" i="12"/>
  <c r="O154" i="12"/>
  <c r="Q154" i="12"/>
  <c r="Q149" i="12" s="1"/>
  <c r="V154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I162" i="12"/>
  <c r="G163" i="12"/>
  <c r="M163" i="12" s="1"/>
  <c r="I163" i="12"/>
  <c r="K163" i="12"/>
  <c r="K162" i="12" s="1"/>
  <c r="O163" i="12"/>
  <c r="Q163" i="12"/>
  <c r="Q162" i="12" s="1"/>
  <c r="V163" i="12"/>
  <c r="V162" i="12" s="1"/>
  <c r="G165" i="12"/>
  <c r="G162" i="12" s="1"/>
  <c r="I165" i="12"/>
  <c r="K165" i="12"/>
  <c r="M165" i="12"/>
  <c r="O165" i="12"/>
  <c r="Q165" i="12"/>
  <c r="V165" i="12"/>
  <c r="G169" i="12"/>
  <c r="M169" i="12" s="1"/>
  <c r="I169" i="12"/>
  <c r="K169" i="12"/>
  <c r="O169" i="12"/>
  <c r="O162" i="12" s="1"/>
  <c r="Q169" i="12"/>
  <c r="V169" i="12"/>
  <c r="G171" i="12"/>
  <c r="M171" i="12" s="1"/>
  <c r="I171" i="12"/>
  <c r="K171" i="12"/>
  <c r="O171" i="12"/>
  <c r="Q171" i="12"/>
  <c r="V171" i="12"/>
  <c r="G173" i="12"/>
  <c r="I173" i="12"/>
  <c r="K173" i="12"/>
  <c r="M173" i="12"/>
  <c r="O173" i="12"/>
  <c r="Q173" i="12"/>
  <c r="V173" i="12"/>
  <c r="G175" i="12"/>
  <c r="G174" i="12" s="1"/>
  <c r="I175" i="12"/>
  <c r="K175" i="12"/>
  <c r="O175" i="12"/>
  <c r="O174" i="12" s="1"/>
  <c r="Q175" i="12"/>
  <c r="Q174" i="12" s="1"/>
  <c r="V175" i="12"/>
  <c r="G177" i="12"/>
  <c r="I177" i="12"/>
  <c r="I174" i="12" s="1"/>
  <c r="K177" i="12"/>
  <c r="M177" i="12"/>
  <c r="O177" i="12"/>
  <c r="Q177" i="12"/>
  <c r="V177" i="12"/>
  <c r="V174" i="12" s="1"/>
  <c r="G181" i="12"/>
  <c r="M181" i="12" s="1"/>
  <c r="I181" i="12"/>
  <c r="K181" i="12"/>
  <c r="K174" i="12" s="1"/>
  <c r="O181" i="12"/>
  <c r="Q181" i="12"/>
  <c r="V181" i="12"/>
  <c r="G183" i="12"/>
  <c r="I183" i="12"/>
  <c r="K183" i="12"/>
  <c r="M183" i="12"/>
  <c r="O183" i="12"/>
  <c r="Q183" i="12"/>
  <c r="V183" i="12"/>
  <c r="G186" i="12"/>
  <c r="M186" i="12" s="1"/>
  <c r="I186" i="12"/>
  <c r="K186" i="12"/>
  <c r="O186" i="12"/>
  <c r="Q186" i="12"/>
  <c r="V186" i="12"/>
  <c r="G188" i="12"/>
  <c r="M188" i="12" s="1"/>
  <c r="I188" i="12"/>
  <c r="K188" i="12"/>
  <c r="O188" i="12"/>
  <c r="Q188" i="12"/>
  <c r="V188" i="12"/>
  <c r="G189" i="12"/>
  <c r="I189" i="12"/>
  <c r="K189" i="12"/>
  <c r="Q189" i="12"/>
  <c r="V189" i="12"/>
  <c r="G190" i="12"/>
  <c r="I190" i="12"/>
  <c r="K190" i="12"/>
  <c r="M190" i="12"/>
  <c r="M189" i="12" s="1"/>
  <c r="O190" i="12"/>
  <c r="O189" i="12" s="1"/>
  <c r="Q190" i="12"/>
  <c r="V190" i="12"/>
  <c r="G191" i="12"/>
  <c r="O191" i="12"/>
  <c r="G192" i="12"/>
  <c r="I192" i="12"/>
  <c r="I191" i="12" s="1"/>
  <c r="K192" i="12"/>
  <c r="M192" i="12"/>
  <c r="O192" i="12"/>
  <c r="Q192" i="12"/>
  <c r="Q191" i="12" s="1"/>
  <c r="V192" i="12"/>
  <c r="V191" i="12" s="1"/>
  <c r="G195" i="12"/>
  <c r="I195" i="12"/>
  <c r="K195" i="12"/>
  <c r="K191" i="12" s="1"/>
  <c r="M195" i="12"/>
  <c r="O195" i="12"/>
  <c r="Q195" i="12"/>
  <c r="V195" i="12"/>
  <c r="G197" i="12"/>
  <c r="I197" i="12"/>
  <c r="K197" i="12"/>
  <c r="M197" i="12"/>
  <c r="M191" i="12" s="1"/>
  <c r="O197" i="12"/>
  <c r="Q197" i="12"/>
  <c r="V197" i="12"/>
  <c r="G202" i="12"/>
  <c r="M202" i="12" s="1"/>
  <c r="M201" i="12" s="1"/>
  <c r="I202" i="12"/>
  <c r="I201" i="12" s="1"/>
  <c r="K202" i="12"/>
  <c r="K201" i="12" s="1"/>
  <c r="O202" i="12"/>
  <c r="Q202" i="12"/>
  <c r="Q201" i="12" s="1"/>
  <c r="V202" i="12"/>
  <c r="G203" i="12"/>
  <c r="I203" i="12"/>
  <c r="K203" i="12"/>
  <c r="M203" i="12"/>
  <c r="O203" i="12"/>
  <c r="Q203" i="12"/>
  <c r="V203" i="12"/>
  <c r="V201" i="12" s="1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O201" i="12" s="1"/>
  <c r="Q209" i="12"/>
  <c r="V209" i="12"/>
  <c r="I210" i="12"/>
  <c r="Q210" i="12"/>
  <c r="G211" i="12"/>
  <c r="I211" i="12"/>
  <c r="K211" i="12"/>
  <c r="K210" i="12" s="1"/>
  <c r="M211" i="12"/>
  <c r="O211" i="12"/>
  <c r="Q211" i="12"/>
  <c r="V211" i="12"/>
  <c r="V210" i="12" s="1"/>
  <c r="G212" i="12"/>
  <c r="I212" i="12"/>
  <c r="K212" i="12"/>
  <c r="M212" i="12"/>
  <c r="O212" i="12"/>
  <c r="O210" i="12" s="1"/>
  <c r="Q212" i="12"/>
  <c r="V212" i="12"/>
  <c r="G213" i="12"/>
  <c r="M213" i="12" s="1"/>
  <c r="I213" i="12"/>
  <c r="K213" i="12"/>
  <c r="O213" i="12"/>
  <c r="Q213" i="12"/>
  <c r="V213" i="12"/>
  <c r="AF215" i="12"/>
  <c r="I20" i="1"/>
  <c r="I19" i="1"/>
  <c r="I18" i="1"/>
  <c r="I17" i="1"/>
  <c r="I16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59" i="1" l="1"/>
  <c r="J55" i="1"/>
  <c r="J71" i="1"/>
  <c r="J79" i="1"/>
  <c r="J54" i="1"/>
  <c r="J60" i="1"/>
  <c r="J67" i="1"/>
  <c r="J51" i="1"/>
  <c r="J56" i="1"/>
  <c r="J52" i="1"/>
  <c r="J75" i="1"/>
  <c r="J63" i="1"/>
  <c r="J58" i="1"/>
  <c r="J62" i="1"/>
  <c r="J66" i="1"/>
  <c r="J70" i="1"/>
  <c r="J78" i="1"/>
  <c r="J74" i="1"/>
  <c r="J68" i="1"/>
  <c r="J76" i="1"/>
  <c r="J64" i="1"/>
  <c r="J72" i="1"/>
  <c r="J53" i="1"/>
  <c r="J57" i="1"/>
  <c r="J61" i="1"/>
  <c r="J65" i="1"/>
  <c r="J69" i="1"/>
  <c r="J73" i="1"/>
  <c r="G26" i="1"/>
  <c r="A26" i="1"/>
  <c r="G28" i="1"/>
  <c r="A23" i="1"/>
  <c r="M17" i="14"/>
  <c r="M8" i="14"/>
  <c r="M61" i="14"/>
  <c r="M60" i="14" s="1"/>
  <c r="G58" i="14"/>
  <c r="M53" i="14"/>
  <c r="M46" i="14" s="1"/>
  <c r="M37" i="14"/>
  <c r="M28" i="14" s="1"/>
  <c r="G17" i="14"/>
  <c r="G28" i="14"/>
  <c r="M56" i="13"/>
  <c r="M42" i="13"/>
  <c r="AE84" i="13"/>
  <c r="G51" i="13"/>
  <c r="G35" i="13"/>
  <c r="G56" i="13"/>
  <c r="M10" i="13"/>
  <c r="M8" i="13" s="1"/>
  <c r="M133" i="12"/>
  <c r="M116" i="12"/>
  <c r="M149" i="12"/>
  <c r="M27" i="12"/>
  <c r="M162" i="12"/>
  <c r="M210" i="12"/>
  <c r="AE215" i="12"/>
  <c r="M72" i="12"/>
  <c r="M71" i="12" s="1"/>
  <c r="M63" i="12"/>
  <c r="M62" i="12" s="1"/>
  <c r="G210" i="12"/>
  <c r="M66" i="12"/>
  <c r="M65" i="12" s="1"/>
  <c r="M54" i="12"/>
  <c r="M51" i="12" s="1"/>
  <c r="M11" i="12"/>
  <c r="M8" i="12" s="1"/>
  <c r="G201" i="12"/>
  <c r="M175" i="12"/>
  <c r="M174" i="12" s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80" i="1" l="1"/>
  <c r="G24" i="1"/>
  <c r="A27" i="1" s="1"/>
  <c r="A24" i="1"/>
  <c r="J43" i="1"/>
  <c r="J40" i="1"/>
  <c r="J42" i="1"/>
  <c r="J39" i="1"/>
  <c r="J44" i="1" s="1"/>
  <c r="J41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<sst xmlns="http://schemas.openxmlformats.org/spreadsheetml/2006/main" count="2109" uniqueCount="677">
  <si>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</si>
  <si>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</si>
  <si>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</si>
  <si>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</si>
  <si>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</si>
  <si>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</si>
  <si>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</si>
  <si>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</si>
  <si>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</si>
  <si>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</si>
  <si>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</si>
  <si>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</si>
  <si>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</si>
  <si>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</si>
  <si>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</si>
  <si>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</si>
  <si>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</si>
  <si>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</si>
  <si>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</si>
  <si>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</si>
  <si>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</si>
  <si>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</si>
  <si>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</si>
  <si>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</si>
  <si>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</si>
  <si>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</si>
  <si>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</si>
  <si>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</si>
  <si>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</si>
  <si>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</si>
  <si>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</si>
  <si>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</si>
  <si>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</si>
  <si>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</si>
  <si>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</si>
  <si>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</si>
  <si>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</si>
  <si>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</si>
  <si>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</si>
  <si>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</si>
  <si>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</si>
  <si>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</si>
  <si>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</si>
  <si>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2020/003_1</t>
  </si>
  <si>
    <t>Křídlovická 66 - oprava bytové jednotky č. 6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</si>
  <si>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</si>
  <si>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</si>
  <si>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</si>
  <si>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</si>
  <si>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</si>
  <si>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</si>
  <si>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</si>
  <si>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</si>
  <si>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</si>
  <si>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</si>
  <si>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</si>
  <si>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</si>
  <si>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</si>
  <si>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>Oprava bytové jednotky č. 6</t>
  </si>
  <si>
    <t xml:space="preserve">Stavební část </t>
  </si>
  <si>
    <t>2</t>
  </si>
  <si>
    <t xml:space="preserve">Elektroinstalace 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</si>
  <si>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</si>
  <si>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</si>
  <si>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</si>
  <si>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</si>
  <si>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</si>
  <si>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</si>
  <si>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</si>
  <si>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</si>
  <si>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</si>
  <si>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</si>
  <si>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</si>
  <si>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</si>
  <si>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</si>
  <si>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</si>
  <si>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</si>
  <si>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</si>
  <si>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</si>
  <si>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</si>
  <si>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</si>
  <si>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</si>
  <si>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</si>
  <si>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</si>
  <si>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</si>
  <si>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</si>
  <si>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</si>
  <si>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</si>
  <si>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</si>
  <si>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</si>
  <si>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</si>
  <si>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</si>
  <si>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</si>
  <si>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</si>
  <si>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</si>
  <si>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</si>
  <si>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</si>
  <si>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</si>
  <si>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</si>
  <si>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</si>
  <si>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</si>
  <si>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</si>
  <si>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</si>
  <si>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</si>
  <si>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</si>
  <si>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</si>
  <si>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</si>
  <si>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</si>
  <si>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</si>
  <si>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</si>
  <si>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</si>
  <si>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</si>
  <si>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</si>
  <si>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</si>
  <si>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</si>
  <si>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</si>
  <si>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</si>
  <si>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</si>
  <si>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</si>
  <si>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</si>
  <si>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</si>
  <si>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</si>
  <si>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</si>
  <si>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</si>
  <si>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</si>
  <si>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</si>
  <si>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</si>
  <si>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</si>
  <si>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</si>
  <si>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</si>
  <si>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</si>
  <si>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</si>
  <si>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</si>
  <si>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</si>
  <si>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</si>
  <si>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</si>
  <si>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</si>
  <si>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</si>
  <si>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</si>
  <si>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</si>
  <si>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</si>
  <si>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</si>
  <si>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</si>
  <si>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</si>
  <si>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</si>
  <si>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</si>
  <si>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</si>
  <si>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</si>
  <si>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</si>
  <si>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</si>
  <si>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</si>
  <si>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</si>
  <si>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</si>
  <si>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340271610R00</t>
  </si>
  <si>
    <t>Zazdívka otvorů pl.do 4 m2, pórobet.tvár.,tl.10 cm</t>
  </si>
  <si>
    <t>m3</t>
  </si>
  <si>
    <t>RTS 2018 I</t>
  </si>
  <si>
    <t>RTS 20/ I</t>
  </si>
  <si>
    <t>Práce</t>
  </si>
  <si>
    <t>POL1_</t>
  </si>
  <si>
    <t>0,9*2,1*0,1</t>
  </si>
  <si>
    <t>VV</t>
  </si>
  <si>
    <t>342261113RS1</t>
  </si>
  <si>
    <t>Příčka sádrokarton. ocel.kce, 1x oplášť. tl.125 mm desky standard tl.12,5 mm, izol. minerál tl.8 cm</t>
  </si>
  <si>
    <t>m2</t>
  </si>
  <si>
    <t>(2,85+1,335)*2,69-0,7*1,97</t>
  </si>
  <si>
    <t>342255022R00</t>
  </si>
  <si>
    <t>Příčky z desek Ytong tl. 7,5 cm</t>
  </si>
  <si>
    <t>1,8*2,69*2</t>
  </si>
  <si>
    <t>342255024R00</t>
  </si>
  <si>
    <t>Příčky z desek Ytong tl. 10 cm</t>
  </si>
  <si>
    <t>(2,65+0,9*2)*2,69</t>
  </si>
  <si>
    <t>342948111R00</t>
  </si>
  <si>
    <t>Ukotvení příček k cihel.konstr. kotvami na hmožd.</t>
  </si>
  <si>
    <t>m</t>
  </si>
  <si>
    <t>Včetně dodávky kotev i spojovacího materiálu.</t>
  </si>
  <si>
    <t>POP</t>
  </si>
  <si>
    <t>2,69*5</t>
  </si>
  <si>
    <t>602011112RT3</t>
  </si>
  <si>
    <t>Omítka jádrová, ručně, tloušťka vrstvy 15 mm</t>
  </si>
  <si>
    <t>Vlastní</t>
  </si>
  <si>
    <t>Indiv</t>
  </si>
  <si>
    <t>1.02 : (0,9+0,95-0,6)*1,6</t>
  </si>
  <si>
    <t>1.03 : 1,6*2,1-0,6*1,97</t>
  </si>
  <si>
    <t>346244315R00</t>
  </si>
  <si>
    <t>Obezdívky WC modulů z desek Ytong tl. 150 mm</t>
  </si>
  <si>
    <t>0,9*1,25</t>
  </si>
  <si>
    <t>611421231RT2</t>
  </si>
  <si>
    <t>Oprava váp.omítek stropů do 10% plochy - štukových s použitím suché maltové směsi</t>
  </si>
  <si>
    <t>Včetně pomocného pracovního lešení o výšce podlahy do 1900 mm a pro zatížení do 1,5 kPa.</t>
  </si>
  <si>
    <t>51,87</t>
  </si>
  <si>
    <t>612409991RT2</t>
  </si>
  <si>
    <t>Začištění omítek kolem oken,dveří apod., s použitím suché maltové směsi</t>
  </si>
  <si>
    <t>1.02 : 0,9*2+0,95*2-0,6</t>
  </si>
  <si>
    <t>1.03 : 1,8*2+1,6*2</t>
  </si>
  <si>
    <t>1.04 : 2,65*2+0,6*2+0,6*2</t>
  </si>
  <si>
    <t>612421331RT2</t>
  </si>
  <si>
    <t>Oprava vápen.omítek stěn do 30 % pl. - štukových, s použitím suché maltové směsi</t>
  </si>
  <si>
    <t>1.01 : (1,45*2+4,885*2+0,37*2-1,335-1,22)*2,69-0,8*1,97-0,6*1,97*3-0,675*2,1</t>
  </si>
  <si>
    <t>1.02 : (0,9+0,95)*1,09</t>
  </si>
  <si>
    <t>1.03 : 1,6*0,59</t>
  </si>
  <si>
    <t>1.04 : (3,81*2+3,49-1,9)*2,69-0,6*1,97</t>
  </si>
  <si>
    <t>1.05 : (3,97*2+3,42*2)*2,69-0,7*1,97</t>
  </si>
  <si>
    <t>1.06 : (1,335+0,37+2,0)*2,69</t>
  </si>
  <si>
    <t>1.07 : (4,95*2+3,39*2-2,85)*2,69</t>
  </si>
  <si>
    <t>612474510R00</t>
  </si>
  <si>
    <t>Omítka stěn vnitřní jednovrstvá vápenocementová</t>
  </si>
  <si>
    <t>Hodnota z bývalého odkazu. : 41,72</t>
  </si>
  <si>
    <t>612481211RT2</t>
  </si>
  <si>
    <t>Montáž výztužné sítě (perlinky) do stěrky-stěny, včetně výztužné sítě a stěrkového tmelu</t>
  </si>
  <si>
    <t>1.02 : (0,95+0,9)*1,09</t>
  </si>
  <si>
    <t>1.03 : (1,8*2+1,6)*0,59</t>
  </si>
  <si>
    <t>1.04 : (1,9+2,65)*2,69</t>
  </si>
  <si>
    <t>1,0*2,2*2</t>
  </si>
  <si>
    <t>exponovaná místa : 20,0</t>
  </si>
  <si>
    <t>631343891R00</t>
  </si>
  <si>
    <t>Penetrace hloubková</t>
  </si>
  <si>
    <t>1.01, 1.02, 1.03, 1.04 : (6,22+2,51)+0,84+2,88+8,41</t>
  </si>
  <si>
    <t>632451024R00</t>
  </si>
  <si>
    <t>Vyrovnávací potěr MC 15, v pásu, tl. 50 mm</t>
  </si>
  <si>
    <t>771101116R00</t>
  </si>
  <si>
    <t>Vyrovnání podkladů samonivel. hmotou tl. do 30 mm</t>
  </si>
  <si>
    <t>585817202R</t>
  </si>
  <si>
    <t>Samonivelační podlahová hmota 2-30 mm, jednosložková</t>
  </si>
  <si>
    <t>kg</t>
  </si>
  <si>
    <t>SPCM</t>
  </si>
  <si>
    <t>Specifikace</t>
  </si>
  <si>
    <t>POL3_</t>
  </si>
  <si>
    <t>1.01, 1.02, 1.03, 1.04 : 20,86*5*1,6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</si>
  <si>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</si>
  <si>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</si>
  <si>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</si>
  <si>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</si>
  <si>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</si>
  <si>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</si>
  <si>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51,67</t>
  </si>
  <si>
    <t>952901111R00</t>
  </si>
  <si>
    <t>Vyčištění budov o výšce podlaží do 4 m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</si>
  <si>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</si>
  <si>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</si>
  <si>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</si>
  <si>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</si>
  <si>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</si>
  <si>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</si>
  <si>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</si>
  <si>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</si>
  <si>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</si>
  <si>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</si>
  <si>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</si>
  <si>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</si>
  <si>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</si>
  <si>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(0,8*1,97*3)+(0,7*1,97)+(0,6*1,97*3)</t>
  </si>
  <si>
    <t>971033621R00</t>
  </si>
  <si>
    <t>Vybourání otv. zeď cihel. pl.4 m2, tl.10 cm, MVC</t>
  </si>
  <si>
    <t>1.04 : 0,6*2,69</t>
  </si>
  <si>
    <t>978011121R00</t>
  </si>
  <si>
    <t>Otlučení omítek vnitřních vápenných stropů do 10 %</t>
  </si>
  <si>
    <t>Hodnota z bývalého odkazu. : 51,87</t>
  </si>
  <si>
    <t>978013141R00</t>
  </si>
  <si>
    <t>Otlučení omítek vnitřních stěn v rozsahu do 30 %</t>
  </si>
  <si>
    <t>Hodnota z bývalého odkazu. : 134,76</t>
  </si>
  <si>
    <t>978013191R00</t>
  </si>
  <si>
    <t>Otlučení omítek vnitřních stěn v rozsahu do 100 %</t>
  </si>
  <si>
    <t>978023411R00</t>
  </si>
  <si>
    <t>Vysekání a úprava spár zdiva cihelného mimo komín.</t>
  </si>
  <si>
    <t>Hodnota z bývalého odkazu. : 4,18</t>
  </si>
  <si>
    <t>978059521R00</t>
  </si>
  <si>
    <t>Odsekání vnitřních obkladů stěn do 2 m2</t>
  </si>
  <si>
    <t>(1,47*1,8)-(2*0,6)</t>
  </si>
  <si>
    <t>1,76*1,4</t>
  </si>
  <si>
    <t>965081713R00</t>
  </si>
  <si>
    <t>Bourání dlažeb keramických tl.10 mm, nad 1 m2</t>
  </si>
  <si>
    <t>1.03 : (1,09*0,89)+(1,47*0,7)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</si>
  <si>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</si>
  <si>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</si>
  <si>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</si>
  <si>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</si>
  <si>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</si>
  <si>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</si>
  <si>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725310823R00</t>
  </si>
  <si>
    <t>Demontáž dřezů 1dílných v kuchyňské sestavě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</si>
  <si>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</si>
  <si>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</si>
  <si>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</si>
  <si>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</si>
  <si>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</si>
  <si>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</si>
  <si>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</si>
  <si>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</si>
  <si>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</si>
  <si>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</si>
  <si>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1.01 (1.06) : 2,5</t>
  </si>
  <si>
    <t>776511820R00</t>
  </si>
  <si>
    <t>Odstranění PVC a koberců lepených s podložkou</t>
  </si>
  <si>
    <t>4,47+0,97+9,88*3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</si>
  <si>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</si>
  <si>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</si>
  <si>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</si>
  <si>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</si>
  <si>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</si>
  <si>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</si>
  <si>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</si>
  <si>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999281151R00</t>
  </si>
  <si>
    <t>Přesun hmot pro opravy a údržbu do v. 25 m,nošením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</si>
  <si>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</si>
  <si>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</si>
  <si>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</si>
  <si>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</si>
  <si>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</si>
  <si>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1.03 : 2,88*1,2+1,0*2*2,1</t>
  </si>
  <si>
    <t>72505</t>
  </si>
  <si>
    <t>Zrcadlo nad umyvadlem</t>
  </si>
  <si>
    <t>766661112R00</t>
  </si>
  <si>
    <t>Montáž dveří do zárubně,otevíravých 1kř.do 0,8 m</t>
  </si>
  <si>
    <t>766670011R00</t>
  </si>
  <si>
    <t>Montáž obložkové zárubně a dřevěného křídla dveří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</si>
  <si>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</si>
  <si>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</si>
  <si>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</si>
  <si>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</si>
  <si>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</si>
  <si>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</si>
  <si>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Repase, seřízení, úprava, vyčištění oken a balkónové sestavy</t>
  </si>
  <si>
    <t>Odstranění stávajícího nátěru, přebroušení, vyčištění, seřízení, zákl. nátěr, min. 2x vrchní nátěr, oprava kování, seštelování pantů, doplnění těsnění.</t>
  </si>
  <si>
    <t>54914624R</t>
  </si>
  <si>
    <t>Dveřní kování KLASIK/S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</si>
  <si>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</si>
  <si>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</si>
  <si>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</si>
  <si>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</si>
  <si>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</si>
  <si>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</si>
  <si>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</si>
  <si>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</si>
  <si>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</si>
  <si>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</si>
  <si>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</si>
  <si>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</si>
  <si>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</si>
  <si>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</si>
  <si>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</si>
  <si>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61181511R</t>
  </si>
  <si>
    <t>Zárubeň obložková NORMAL š. 70cm/st. 6-17cm CPL, buk, hruška, olše, ořech AM, teak</t>
  </si>
  <si>
    <t>998766203R00</t>
  </si>
  <si>
    <t>Přesun hmot pro truhlářské konstr., výšky do 24 m</t>
  </si>
  <si>
    <t>771101210R00</t>
  </si>
  <si>
    <t>Penetrace podkladu pod dlažby</t>
  </si>
  <si>
    <t>1.02, 1.03 : 3,72</t>
  </si>
  <si>
    <t>771575111RT6</t>
  </si>
  <si>
    <t>Montáž podlah keram.,hladké, tmel, 45x45 cm</t>
  </si>
  <si>
    <t>1.03 : 2,88</t>
  </si>
  <si>
    <t>1.02 : 0,84</t>
  </si>
  <si>
    <t>771577113R00</t>
  </si>
  <si>
    <t>Lišta hliníková přechodová, stejná výška dlaždic</t>
  </si>
  <si>
    <t>1.02, 1.03 : 0,6*2</t>
  </si>
  <si>
    <t>771578011R00</t>
  </si>
  <si>
    <t>Spára podlaha - stěna, silikonem</t>
  </si>
  <si>
    <t>1.02 : 0,9*2+0,95*2+1,6*4+1,0+0,9</t>
  </si>
  <si>
    <t>1.03 : 1,6*2+1,8*2+2,1*4+0,9*2+0,6</t>
  </si>
  <si>
    <t>771579795R00</t>
  </si>
  <si>
    <t>Příplatek za spárování vodotěsnou hmotou - plošně</t>
  </si>
  <si>
    <t>59764206R</t>
  </si>
  <si>
    <t>Dlažba keramická 400x400mm dle výběru investora</t>
  </si>
  <si>
    <t>R-položka</t>
  </si>
  <si>
    <t>POL12_0</t>
  </si>
  <si>
    <t>1.02, 1.03 : 3,72*1,12</t>
  </si>
  <si>
    <t>998771203R00</t>
  </si>
  <si>
    <t>Přesun hmot pro podlahy z dlaždic, výšky do 24 m</t>
  </si>
  <si>
    <t>775592000R00</t>
  </si>
  <si>
    <t>Broušení dřevěných podlah hrubé+střední+jemné</t>
  </si>
  <si>
    <t>1.05, 1.07 : 13,73+17,08</t>
  </si>
  <si>
    <t>775599130R00</t>
  </si>
  <si>
    <t>Celoplošné tmelení</t>
  </si>
  <si>
    <t>1.05, 1.07 : 30,81</t>
  </si>
  <si>
    <t>775599144R00</t>
  </si>
  <si>
    <t>Lak dřevěných podlah Bona Mega, Z+2x, přebroušení</t>
  </si>
  <si>
    <t>775981112R00</t>
  </si>
  <si>
    <t>Lišta hliníková přechodová, stejná výška krytin</t>
  </si>
  <si>
    <t>1.05, 1.07 : 0,8*2</t>
  </si>
  <si>
    <t>776421</t>
  </si>
  <si>
    <t>Montáž podlahových lišt včetně dodávky lišty MDF</t>
  </si>
  <si>
    <t>1.05 : 3,97*2+3,42*2-0,7</t>
  </si>
  <si>
    <t>1.07 : 4,95*2+3,39*2-0,8</t>
  </si>
  <si>
    <t>998775203R00</t>
  </si>
  <si>
    <t>Přesun hmot pro podlahy vlysové, výšky do 24 m</t>
  </si>
  <si>
    <t>776981112R00</t>
  </si>
  <si>
    <t>1.06 : 0,7</t>
  </si>
  <si>
    <t>1.01 : 1,45*2+4,885*2+0,37*2-0,8-0,6*3</t>
  </si>
  <si>
    <t>1.06 : 1,335*2+2,0*2-0,7</t>
  </si>
  <si>
    <t>1.04 : 3,81*2+3,49*2-0,6</t>
  </si>
  <si>
    <t>776522</t>
  </si>
  <si>
    <t>Montáž povlakových podlah z pásů PVC celoplošným lepením- PVC ve specifikaci</t>
  </si>
  <si>
    <t>1.01,1.04, 1.06 : 6,22+8,41+2,51</t>
  </si>
  <si>
    <t>284123</t>
  </si>
  <si>
    <t>PVC podlaha  min.zátěžová třída dle klasifikace EN685- min. 23 nebo 31, protiskluznost R10</t>
  </si>
  <si>
    <t>1.01, 1.04, 1.06 : 17,14*1,1</t>
  </si>
  <si>
    <t>998776203R00</t>
  </si>
  <si>
    <t>Přesun hmot pro podlahy povlakové, výšky do 24 m</t>
  </si>
  <si>
    <t>781101210R00</t>
  </si>
  <si>
    <t>Penetrace podkladu pod obklady</t>
  </si>
  <si>
    <t>1.02, 1.03, 1.04 : 20,368</t>
  </si>
  <si>
    <t>781415016RT6</t>
  </si>
  <si>
    <t>Montáž obkladů stěn, porovin.,tmel, nad 20x25 cm</t>
  </si>
  <si>
    <t>1.02 : (0,9*2+0,95*2-0,6)*1,6</t>
  </si>
  <si>
    <t>1.03 : (1,6*2+1,8*2)*2,1-0,6*1,97</t>
  </si>
  <si>
    <t>1.04 : (3,25+0,6)*0,6</t>
  </si>
  <si>
    <t>781419706R00</t>
  </si>
  <si>
    <t>Příplatek za spárovací vodotěsnou hmotu - plošně</t>
  </si>
  <si>
    <t>781497121R00</t>
  </si>
  <si>
    <t>Lišta hliníková rohová k obkladům</t>
  </si>
  <si>
    <t>POL12_1</t>
  </si>
  <si>
    <t>1.03 : 0,9</t>
  </si>
  <si>
    <t>1.04 : 0,6*2</t>
  </si>
  <si>
    <t>597813720R</t>
  </si>
  <si>
    <t>Obkládačka 20x40 cm dle výběru investora</t>
  </si>
  <si>
    <t>Hodnota z bývalého odkazu. : 22,41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</si>
  <si>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</si>
  <si>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</si>
  <si>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</si>
  <si>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</si>
  <si>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</si>
  <si>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</si>
  <si>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784450025RAX</t>
  </si>
  <si>
    <t>Malba ze směsi na SDK, penetrace 1x, bílá 3x</t>
  </si>
  <si>
    <t>POL2_</t>
  </si>
  <si>
    <t>Hodnota z bývalého odkazu. : 19,76</t>
  </si>
  <si>
    <t>784450020RA0</t>
  </si>
  <si>
    <t>Malba ze směsi, penetrace 1x, bílá 2x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</si>
  <si>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</si>
  <si>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</si>
  <si>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</si>
  <si>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</si>
  <si>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</si>
  <si>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</si>
  <si>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</si>
  <si>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</si>
  <si>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</si>
  <si>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</si>
  <si>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</si>
  <si>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</si>
  <si>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</si>
  <si>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</si>
  <si>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</si>
  <si>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</si>
  <si>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</si>
  <si>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</si>
  <si>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</si>
  <si>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</si>
  <si>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</si>
  <si>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</si>
  <si>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</si>
  <si>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</si>
  <si>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</si>
  <si>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</si>
  <si>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 vč. profesí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</si>
  <si>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</si>
  <si>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</si>
  <si>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</si>
  <si>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</si>
  <si>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</si>
  <si>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</si>
  <si>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</si>
  <si>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</si>
  <si>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</si>
  <si>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</si>
  <si>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1011</t>
  </si>
  <si>
    <t>Jistič char B, 1-pólový, Icn=6kA, In=2A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</si>
  <si>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</si>
  <si>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</si>
  <si>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</si>
  <si>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</si>
  <si>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</si>
  <si>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</si>
  <si>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</si>
  <si>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</si>
  <si>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</si>
  <si>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</si>
  <si>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</si>
  <si>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</si>
  <si>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</si>
  <si>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</si>
  <si>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</si>
  <si>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</si>
  <si>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</si>
  <si>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</si>
  <si>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</si>
  <si>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</si>
  <si>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</si>
  <si>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</si>
  <si>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</si>
  <si>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</si>
  <si>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</si>
  <si>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</si>
  <si>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</si>
  <si>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</si>
  <si>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</si>
  <si>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</si>
  <si>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</si>
  <si>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</si>
  <si>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</si>
  <si>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</si>
  <si>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</si>
  <si>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</si>
  <si>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</si>
  <si>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</si>
  <si>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</si>
  <si>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</si>
  <si>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</si>
  <si>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</si>
  <si>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</si>
  <si>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</si>
  <si>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</si>
  <si>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</si>
  <si>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</si>
  <si>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</si>
  <si>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318</t>
  </si>
  <si>
    <t>datový kabel UTP cat 6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</si>
  <si>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</si>
  <si>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</si>
  <si>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</si>
  <si>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</si>
  <si>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</si>
  <si>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</si>
  <si>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</si>
  <si>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</si>
  <si>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</si>
  <si>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</si>
  <si>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</si>
  <si>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</si>
  <si>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</si>
  <si>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</si>
  <si>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</si>
  <si>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</si>
  <si>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</si>
  <si>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</si>
  <si>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</si>
  <si>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</si>
  <si>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</si>
  <si>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</si>
  <si>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</si>
  <si>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</si>
  <si>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</si>
  <si>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</si>
  <si>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</si>
  <si>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NATOČENÁ DUTINA, S CLONKAMI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</si>
  <si>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</si>
  <si>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</si>
  <si>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</si>
  <si>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</si>
  <si>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</si>
  <si>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</si>
  <si>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</si>
  <si>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</si>
  <si>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</si>
  <si>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</si>
  <si>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</si>
  <si>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</si>
  <si>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</si>
  <si>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</si>
  <si>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</si>
  <si>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</si>
  <si>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</si>
  <si>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</si>
  <si>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</si>
  <si>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</si>
  <si>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</si>
  <si>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</si>
  <si>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</si>
  <si>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</si>
  <si>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</si>
  <si>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</si>
  <si>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</si>
  <si>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</si>
  <si>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</si>
  <si>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5491</t>
  </si>
  <si>
    <t>Datove zásuvky RJ-45vč. zapojení</t>
  </si>
  <si>
    <t>550</t>
  </si>
  <si>
    <t>Napojení rozvodů STA na stávající</t>
  </si>
  <si>
    <t>551</t>
  </si>
  <si>
    <t>Výstražné tabulky, popis rozvaděče</t>
  </si>
  <si>
    <t>552</t>
  </si>
  <si>
    <t>Prověření a upřesnění trasy přívodu bytu před realizací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</si>
  <si>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</si>
  <si>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</si>
  <si>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</si>
  <si>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</si>
  <si>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</si>
  <si>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</si>
  <si>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</si>
  <si>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</si>
  <si>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</si>
  <si>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</si>
  <si>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</si>
  <si>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</si>
  <si>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</si>
  <si>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</si>
  <si>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</si>
  <si>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</si>
  <si>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</si>
  <si>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</si>
  <si>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</si>
  <si>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</si>
  <si>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</si>
  <si>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</si>
  <si>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</si>
  <si>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</si>
  <si>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</si>
  <si>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</si>
  <si>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</si>
  <si>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</si>
  <si>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</si>
  <si>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</si>
  <si>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</si>
  <si>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</si>
  <si>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</si>
  <si>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</si>
  <si>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</si>
  <si>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</si>
  <si>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</si>
  <si>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</si>
  <si>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</si>
  <si>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</si>
  <si>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</si>
  <si>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</si>
  <si>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</si>
  <si>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</si>
  <si>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80cm protiskluz, nožičky, panel</t>
  </si>
  <si>
    <t>725249103R00</t>
  </si>
  <si>
    <t>Montáž sprchových koutů</t>
  </si>
  <si>
    <t>Sprchový kout čtvrtkruh posuvný čtyřdílný, bílý 80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</si>
  <si>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</si>
  <si>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</si>
  <si>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</si>
  <si>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</si>
  <si>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</si>
  <si>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</si>
  <si>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</si>
  <si>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</si>
  <si>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</si>
  <si>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</si>
  <si>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</si>
  <si>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</si>
  <si>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</si>
  <si>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</si>
  <si>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</si>
  <si>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</si>
  <si>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</si>
  <si>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</si>
  <si>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</si>
  <si>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</si>
  <si>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</si>
  <si>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</si>
  <si>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</si>
  <si>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</si>
  <si>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</si>
  <si>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</si>
  <si>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</si>
  <si>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</si>
  <si>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</si>
  <si>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</si>
  <si>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</si>
  <si>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</si>
  <si>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</si>
  <si>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</si>
  <si>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</si>
  <si>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</si>
  <si>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</si>
  <si>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</si>
  <si>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2404.</t>
  </si>
  <si>
    <t>Nástěnný axiální ventilátor, 95m3/h, ze zpětnou klapkou, doběhem, provedení s kuličkovými ložisky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</si>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</sst>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SUMIF(F51:F79,A16,I51:I79)+SUMIF(F51:F79,"PSU",I51:I79)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SUMIF(F51:F79,A17,I51:I79)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SUMIF(F51:F79,A18,I51:I79)</f>
        <v>0</v>
      </c>
      <c r="J18" s="82"/>
    </row>
    <row r="19" spans="1:10" ht="23.25" customHeight="1" x14ac:dyDescent="0.2">
      <c r="A19" s="195" t="s">
        <v>125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SUMIF(F51:F79,A19,I51:I79)</f>
        <v>0</v>
      </c>
      <c r="J19" s="82"/>
    </row>
    <row r="20" spans="1:10" ht="23.25" customHeight="1" x14ac:dyDescent="0.2">
      <c r="A20" s="195" t="s">
        <v>124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SUMIF(F51:F79,A20,I51:I79)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Pol'!AE215+'1 2 Pol'!AE84+'1 3 Pol'!AE66</f>
        <v>0</v>
      </c>
      <c r="G39" s="149">
        <f>'1 1 Pol'!AF215+'1 2 Pol'!AF84+'1 3 Pol'!AF66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58</v>
      </c>
      <c r="D40" s="153"/>
      <c r="E40" s="153"/>
      <c r="F40" s="154">
        <f>'1 1 Pol'!AE215+'1 2 Pol'!AE84+'1 3 Pol'!AE66</f>
        <v>0</v>
      </c>
      <c r="G40" s="155">
        <f>'1 1 Pol'!AF215+'1 2 Pol'!AF84+'1 3 Pol'!AF66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59</v>
      </c>
      <c r="D41" s="147"/>
      <c r="E41" s="147"/>
      <c r="F41" s="158">
        <f>'1 1 Pol'!AE215</f>
        <v>0</v>
      </c>
      <c r="G41" s="150">
        <f>'1 1 Pol'!AF215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61</v>
      </c>
      <c r="D42" s="147"/>
      <c r="E42" s="147"/>
      <c r="F42" s="158">
        <f>'1 2 Pol'!AE84</f>
        <v>0</v>
      </c>
      <c r="G42" s="150">
        <f>'1 2 Pol'!AF84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62</v>
      </c>
      <c r="C43" s="147" t="s">
        <v>63</v>
      </c>
      <c r="D43" s="147"/>
      <c r="E43" s="147"/>
      <c r="F43" s="158">
        <f>'1 3 Pol'!AE66</f>
        <v>0</v>
      </c>
      <c r="G43" s="150">
        <f>'1 3 Pol'!AF66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64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66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67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68</v>
      </c>
      <c r="C51" s="184" t="s">
        <v>69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IF(I80=0,"",I51/I80*100)</f>
        <v/>
      </c>
    </row>
    <row r="52" spans="1:10" ht="36.75" customHeight="1" x14ac:dyDescent="0.2">
      <c r="A52" s="178"/>
      <c r="B52" s="183" t="s">
        <v>70</v>
      </c>
      <c r="C52" s="184" t="s">
        <v>71</v>
      </c>
      <c r="D52" s="185"/>
      <c r="E52" s="185"/>
      <c r="F52" s="191" t="s">
        <v>26</v>
      </c>
      <c r="G52" s="192"/>
      <c r="H52" s="192"/>
      <c r="I52" s="192">
        <f>'1 2 Pol'!G35</f>
        <v>0</v>
      </c>
      <c r="J52" s="189" t="str">
        <f>IF(I80=0,"",I52/I80*100)</f>
        <v/>
      </c>
    </row>
    <row r="53" spans="1:10" ht="36.75" customHeight="1" x14ac:dyDescent="0.2">
      <c r="A53" s="178"/>
      <c r="B53" s="183" t="s">
        <v>72</v>
      </c>
      <c r="C53" s="184" t="s">
        <v>73</v>
      </c>
      <c r="D53" s="185"/>
      <c r="E53" s="185"/>
      <c r="F53" s="191" t="s">
        <v>26</v>
      </c>
      <c r="G53" s="192"/>
      <c r="H53" s="192"/>
      <c r="I53" s="192">
        <f>'1 2 Pol'!G42</f>
        <v>0</v>
      </c>
      <c r="J53" s="189" t="str">
        <f>IF(I80=0,"",I53/I80*100)</f>
        <v/>
      </c>
    </row>
    <row r="54" spans="1:10" ht="36.75" customHeight="1" x14ac:dyDescent="0.2">
      <c r="A54" s="178"/>
      <c r="B54" s="183" t="s">
        <v>74</v>
      </c>
      <c r="C54" s="184" t="s">
        <v>75</v>
      </c>
      <c r="D54" s="185"/>
      <c r="E54" s="185"/>
      <c r="F54" s="191" t="s">
        <v>26</v>
      </c>
      <c r="G54" s="192"/>
      <c r="H54" s="192"/>
      <c r="I54" s="192">
        <f>'1 2 Pol'!G51</f>
        <v>0</v>
      </c>
      <c r="J54" s="189" t="str">
        <f>IF(I80=0,"",I54/I80*100)</f>
        <v/>
      </c>
    </row>
    <row r="55" spans="1:10" ht="36.75" customHeight="1" x14ac:dyDescent="0.2">
      <c r="A55" s="178"/>
      <c r="B55" s="183" t="s">
        <v>76</v>
      </c>
      <c r="C55" s="184" t="s">
        <v>77</v>
      </c>
      <c r="D55" s="185"/>
      <c r="E55" s="185"/>
      <c r="F55" s="191" t="s">
        <v>26</v>
      </c>
      <c r="G55" s="192"/>
      <c r="H55" s="192"/>
      <c r="I55" s="192">
        <f>'1 2 Pol'!G56</f>
        <v>0</v>
      </c>
      <c r="J55" s="189" t="str">
        <f>IF(I80=0,"",I55/I80*100)</f>
        <v/>
      </c>
    </row>
    <row r="56" spans="1:10" ht="36.75" customHeight="1" x14ac:dyDescent="0.2">
      <c r="A56" s="178"/>
      <c r="B56" s="183" t="s">
        <v>78</v>
      </c>
      <c r="C56" s="184" t="s">
        <v>79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IF(I80=0,"",I56/I80*100)</f>
        <v/>
      </c>
    </row>
    <row r="57" spans="1:10" ht="36.75" customHeight="1" x14ac:dyDescent="0.2">
      <c r="A57" s="178"/>
      <c r="B57" s="183" t="s">
        <v>62</v>
      </c>
      <c r="C57" s="184" t="s">
        <v>80</v>
      </c>
      <c r="D57" s="185"/>
      <c r="E57" s="185"/>
      <c r="F57" s="191" t="s">
        <v>26</v>
      </c>
      <c r="G57" s="192"/>
      <c r="H57" s="192"/>
      <c r="I57" s="192">
        <f>'1 1 Pol'!G8+'1 1 Pol'!G24</f>
        <v>0</v>
      </c>
      <c r="J57" s="189" t="str">
        <f>IF(I80=0,"",I57/I80*100)</f>
        <v/>
      </c>
    </row>
    <row r="58" spans="1:10" ht="36.75" customHeight="1" x14ac:dyDescent="0.2">
      <c r="A58" s="178"/>
      <c r="B58" s="183" t="s">
        <v>81</v>
      </c>
      <c r="C58" s="184" t="s">
        <v>82</v>
      </c>
      <c r="D58" s="185"/>
      <c r="E58" s="185"/>
      <c r="F58" s="191" t="s">
        <v>26</v>
      </c>
      <c r="G58" s="192"/>
      <c r="H58" s="192"/>
      <c r="I58" s="192">
        <f>'1 1 Pol'!G20+'1 1 Pol'!G27</f>
        <v>0</v>
      </c>
      <c r="J58" s="189" t="str">
        <f>IF(I80=0,"",I58/I80*100)</f>
        <v/>
      </c>
    </row>
    <row r="59" spans="1:10" ht="36.75" customHeight="1" x14ac:dyDescent="0.2">
      <c r="A59" s="178"/>
      <c r="B59" s="183" t="s">
        <v>83</v>
      </c>
      <c r="C59" s="184" t="s">
        <v>84</v>
      </c>
      <c r="D59" s="185"/>
      <c r="E59" s="185"/>
      <c r="F59" s="191" t="s">
        <v>26</v>
      </c>
      <c r="G59" s="192"/>
      <c r="H59" s="192"/>
      <c r="I59" s="192">
        <f>'1 1 Pol'!G51</f>
        <v>0</v>
      </c>
      <c r="J59" s="189" t="str">
        <f>IF(I80=0,"",I59/I80*100)</f>
        <v/>
      </c>
    </row>
    <row r="60" spans="1:10" ht="36.75" customHeight="1" x14ac:dyDescent="0.2">
      <c r="A60" s="178"/>
      <c r="B60" s="183" t="s">
        <v>85</v>
      </c>
      <c r="C60" s="184" t="s">
        <v>86</v>
      </c>
      <c r="D60" s="185"/>
      <c r="E60" s="185"/>
      <c r="F60" s="191" t="s">
        <v>26</v>
      </c>
      <c r="G60" s="192"/>
      <c r="H60" s="192"/>
      <c r="I60" s="192">
        <f>'1 1 Pol'!G60</f>
        <v>0</v>
      </c>
      <c r="J60" s="189" t="str">
        <f>IF(I80=0,"",I60/I80*100)</f>
        <v/>
      </c>
    </row>
    <row r="61" spans="1:10" ht="36.75" customHeight="1" x14ac:dyDescent="0.2">
      <c r="A61" s="178"/>
      <c r="B61" s="183" t="s">
        <v>87</v>
      </c>
      <c r="C61" s="184" t="s">
        <v>88</v>
      </c>
      <c r="D61" s="185"/>
      <c r="E61" s="185"/>
      <c r="F61" s="191" t="s">
        <v>26</v>
      </c>
      <c r="G61" s="192"/>
      <c r="H61" s="192"/>
      <c r="I61" s="192">
        <f>'1 1 Pol'!G62</f>
        <v>0</v>
      </c>
      <c r="J61" s="189" t="str">
        <f>IF(I80=0,"",I61/I80*100)</f>
        <v/>
      </c>
    </row>
    <row r="62" spans="1:10" ht="36.75" customHeight="1" x14ac:dyDescent="0.2">
      <c r="A62" s="178"/>
      <c r="B62" s="183" t="s">
        <v>89</v>
      </c>
      <c r="C62" s="184" t="s">
        <v>90</v>
      </c>
      <c r="D62" s="185"/>
      <c r="E62" s="185"/>
      <c r="F62" s="191" t="s">
        <v>26</v>
      </c>
      <c r="G62" s="192"/>
      <c r="H62" s="192"/>
      <c r="I62" s="192">
        <f>'1 1 Pol'!G65</f>
        <v>0</v>
      </c>
      <c r="J62" s="189" t="str">
        <f>IF(I80=0,"",I62/I80*100)</f>
        <v/>
      </c>
    </row>
    <row r="63" spans="1:10" ht="36.75" customHeight="1" x14ac:dyDescent="0.2">
      <c r="A63" s="178"/>
      <c r="B63" s="183" t="s">
        <v>91</v>
      </c>
      <c r="C63" s="184" t="s">
        <v>92</v>
      </c>
      <c r="D63" s="185"/>
      <c r="E63" s="185"/>
      <c r="F63" s="191" t="s">
        <v>26</v>
      </c>
      <c r="G63" s="192"/>
      <c r="H63" s="192"/>
      <c r="I63" s="192">
        <f>'1 1 Pol'!G71</f>
        <v>0</v>
      </c>
      <c r="J63" s="189" t="str">
        <f>IF(I80=0,"",I63/I80*100)</f>
        <v/>
      </c>
    </row>
    <row r="64" spans="1:10" ht="36.75" customHeight="1" x14ac:dyDescent="0.2">
      <c r="A64" s="178"/>
      <c r="B64" s="183" t="s">
        <v>93</v>
      </c>
      <c r="C64" s="184" t="s">
        <v>94</v>
      </c>
      <c r="D64" s="185"/>
      <c r="E64" s="185"/>
      <c r="F64" s="191" t="s">
        <v>26</v>
      </c>
      <c r="G64" s="192"/>
      <c r="H64" s="192"/>
      <c r="I64" s="192">
        <f>'1 1 Pol'!G109</f>
        <v>0</v>
      </c>
      <c r="J64" s="189" t="str">
        <f>IF(I80=0,"",I64/I80*100)</f>
        <v/>
      </c>
    </row>
    <row r="65" spans="1:10" ht="36.75" customHeight="1" x14ac:dyDescent="0.2">
      <c r="A65" s="178"/>
      <c r="B65" s="183" t="s">
        <v>95</v>
      </c>
      <c r="C65" s="184" t="s">
        <v>96</v>
      </c>
      <c r="D65" s="185"/>
      <c r="E65" s="185"/>
      <c r="F65" s="191" t="s">
        <v>27</v>
      </c>
      <c r="G65" s="192"/>
      <c r="H65" s="192"/>
      <c r="I65" s="192">
        <f>'1 1 Pol'!G111</f>
        <v>0</v>
      </c>
      <c r="J65" s="189" t="str">
        <f>IF(I80=0,"",I65/I80*100)</f>
        <v/>
      </c>
    </row>
    <row r="66" spans="1:10" ht="36.75" customHeight="1" x14ac:dyDescent="0.2">
      <c r="A66" s="178"/>
      <c r="B66" s="183" t="s">
        <v>97</v>
      </c>
      <c r="C66" s="184" t="s">
        <v>98</v>
      </c>
      <c r="D66" s="185"/>
      <c r="E66" s="185"/>
      <c r="F66" s="191" t="s">
        <v>27</v>
      </c>
      <c r="G66" s="192"/>
      <c r="H66" s="192"/>
      <c r="I66" s="192">
        <f>'1 3 Pol'!G8</f>
        <v>0</v>
      </c>
      <c r="J66" s="189" t="str">
        <f>IF(I80=0,"",I66/I80*100)</f>
        <v/>
      </c>
    </row>
    <row r="67" spans="1:10" ht="36.75" customHeight="1" x14ac:dyDescent="0.2">
      <c r="A67" s="178"/>
      <c r="B67" s="183" t="s">
        <v>99</v>
      </c>
      <c r="C67" s="184" t="s">
        <v>100</v>
      </c>
      <c r="D67" s="185"/>
      <c r="E67" s="185"/>
      <c r="F67" s="191" t="s">
        <v>27</v>
      </c>
      <c r="G67" s="192"/>
      <c r="H67" s="192"/>
      <c r="I67" s="192">
        <f>'1 3 Pol'!G17</f>
        <v>0</v>
      </c>
      <c r="J67" s="189" t="str">
        <f>IF(I80=0,"",I67/I80*100)</f>
        <v/>
      </c>
    </row>
    <row r="68" spans="1:10" ht="36.75" customHeight="1" x14ac:dyDescent="0.2">
      <c r="A68" s="178"/>
      <c r="B68" s="183" t="s">
        <v>101</v>
      </c>
      <c r="C68" s="184" t="s">
        <v>102</v>
      </c>
      <c r="D68" s="185"/>
      <c r="E68" s="185"/>
      <c r="F68" s="191" t="s">
        <v>27</v>
      </c>
      <c r="G68" s="192"/>
      <c r="H68" s="192"/>
      <c r="I68" s="192">
        <f>'1 1 Pol'!G114+'1 3 Pol'!G28</f>
        <v>0</v>
      </c>
      <c r="J68" s="189" t="str">
        <f>IF(I80=0,"",I68/I80*100)</f>
        <v/>
      </c>
    </row>
    <row r="69" spans="1:10" ht="36.75" customHeight="1" x14ac:dyDescent="0.2">
      <c r="A69" s="178"/>
      <c r="B69" s="183" t="s">
        <v>103</v>
      </c>
      <c r="C69" s="184" t="s">
        <v>104</v>
      </c>
      <c r="D69" s="185"/>
      <c r="E69" s="185"/>
      <c r="F69" s="191" t="s">
        <v>27</v>
      </c>
      <c r="G69" s="192"/>
      <c r="H69" s="192"/>
      <c r="I69" s="192">
        <f>'1 3 Pol'!G46</f>
        <v>0</v>
      </c>
      <c r="J69" s="189" t="str">
        <f>IF(I80=0,"",I69/I80*100)</f>
        <v/>
      </c>
    </row>
    <row r="70" spans="1:10" ht="36.75" customHeight="1" x14ac:dyDescent="0.2">
      <c r="A70" s="178"/>
      <c r="B70" s="183" t="s">
        <v>105</v>
      </c>
      <c r="C70" s="184" t="s">
        <v>106</v>
      </c>
      <c r="D70" s="185"/>
      <c r="E70" s="185"/>
      <c r="F70" s="191" t="s">
        <v>27</v>
      </c>
      <c r="G70" s="192"/>
      <c r="H70" s="192"/>
      <c r="I70" s="192">
        <f>'1 1 Pol'!G116</f>
        <v>0</v>
      </c>
      <c r="J70" s="189" t="str">
        <f>IF(I80=0,"",I70/I80*100)</f>
        <v/>
      </c>
    </row>
    <row r="71" spans="1:10" ht="36.75" customHeight="1" x14ac:dyDescent="0.2">
      <c r="A71" s="178"/>
      <c r="B71" s="183" t="s">
        <v>107</v>
      </c>
      <c r="C71" s="184" t="s">
        <v>108</v>
      </c>
      <c r="D71" s="185"/>
      <c r="E71" s="185"/>
      <c r="F71" s="191" t="s">
        <v>27</v>
      </c>
      <c r="G71" s="192"/>
      <c r="H71" s="192"/>
      <c r="I71" s="192">
        <f>'1 1 Pol'!G133</f>
        <v>0</v>
      </c>
      <c r="J71" s="189" t="str">
        <f>IF(I80=0,"",I71/I80*100)</f>
        <v/>
      </c>
    </row>
    <row r="72" spans="1:10" ht="36.75" customHeight="1" x14ac:dyDescent="0.2">
      <c r="A72" s="178"/>
      <c r="B72" s="183" t="s">
        <v>109</v>
      </c>
      <c r="C72" s="184" t="s">
        <v>110</v>
      </c>
      <c r="D72" s="185"/>
      <c r="E72" s="185"/>
      <c r="F72" s="191" t="s">
        <v>27</v>
      </c>
      <c r="G72" s="192"/>
      <c r="H72" s="192"/>
      <c r="I72" s="192">
        <f>'1 1 Pol'!G149</f>
        <v>0</v>
      </c>
      <c r="J72" s="189" t="str">
        <f>IF(I80=0,"",I72/I80*100)</f>
        <v/>
      </c>
    </row>
    <row r="73" spans="1:10" ht="36.75" customHeight="1" x14ac:dyDescent="0.2">
      <c r="A73" s="178"/>
      <c r="B73" s="183" t="s">
        <v>111</v>
      </c>
      <c r="C73" s="184" t="s">
        <v>112</v>
      </c>
      <c r="D73" s="185"/>
      <c r="E73" s="185"/>
      <c r="F73" s="191" t="s">
        <v>27</v>
      </c>
      <c r="G73" s="192"/>
      <c r="H73" s="192"/>
      <c r="I73" s="192">
        <f>'1 1 Pol'!G162</f>
        <v>0</v>
      </c>
      <c r="J73" s="189" t="str">
        <f>IF(I80=0,"",I73/I80*100)</f>
        <v/>
      </c>
    </row>
    <row r="74" spans="1:10" ht="36.75" customHeight="1" x14ac:dyDescent="0.2">
      <c r="A74" s="178"/>
      <c r="B74" s="183" t="s">
        <v>113</v>
      </c>
      <c r="C74" s="184" t="s">
        <v>114</v>
      </c>
      <c r="D74" s="185"/>
      <c r="E74" s="185"/>
      <c r="F74" s="191" t="s">
        <v>27</v>
      </c>
      <c r="G74" s="192"/>
      <c r="H74" s="192"/>
      <c r="I74" s="192">
        <f>'1 1 Pol'!G174</f>
        <v>0</v>
      </c>
      <c r="J74" s="189" t="str">
        <f>IF(I80=0,"",I74/I80*100)</f>
        <v/>
      </c>
    </row>
    <row r="75" spans="1:10" ht="36.75" customHeight="1" x14ac:dyDescent="0.2">
      <c r="A75" s="178"/>
      <c r="B75" s="183" t="s">
        <v>115</v>
      </c>
      <c r="C75" s="184" t="s">
        <v>116</v>
      </c>
      <c r="D75" s="185"/>
      <c r="E75" s="185"/>
      <c r="F75" s="191" t="s">
        <v>27</v>
      </c>
      <c r="G75" s="192"/>
      <c r="H75" s="192"/>
      <c r="I75" s="192">
        <f>'1 1 Pol'!G189</f>
        <v>0</v>
      </c>
      <c r="J75" s="189" t="str">
        <f>IF(I80=0,"",I75/I80*100)</f>
        <v/>
      </c>
    </row>
    <row r="76" spans="1:10" ht="36.75" customHeight="1" x14ac:dyDescent="0.2">
      <c r="A76" s="178"/>
      <c r="B76" s="183" t="s">
        <v>117</v>
      </c>
      <c r="C76" s="184" t="s">
        <v>118</v>
      </c>
      <c r="D76" s="185"/>
      <c r="E76" s="185"/>
      <c r="F76" s="191" t="s">
        <v>27</v>
      </c>
      <c r="G76" s="192"/>
      <c r="H76" s="192"/>
      <c r="I76" s="192">
        <f>'1 1 Pol'!G191</f>
        <v>0</v>
      </c>
      <c r="J76" s="189" t="str">
        <f>IF(I80=0,"",I76/I80*100)</f>
        <v/>
      </c>
    </row>
    <row r="77" spans="1:10" ht="36.75" customHeight="1" x14ac:dyDescent="0.2">
      <c r="A77" s="178"/>
      <c r="B77" s="183" t="s">
        <v>119</v>
      </c>
      <c r="C77" s="184" t="s">
        <v>120</v>
      </c>
      <c r="D77" s="185"/>
      <c r="E77" s="185"/>
      <c r="F77" s="191" t="s">
        <v>28</v>
      </c>
      <c r="G77" s="192"/>
      <c r="H77" s="192"/>
      <c r="I77" s="192">
        <f>'1 3 Pol'!G58</f>
        <v>0</v>
      </c>
      <c r="J77" s="189" t="str">
        <f>IF(I80=0,"",I77/I80*100)</f>
        <v/>
      </c>
    </row>
    <row r="78" spans="1:10" ht="36.75" customHeight="1" x14ac:dyDescent="0.2">
      <c r="A78" s="178"/>
      <c r="B78" s="183" t="s">
        <v>121</v>
      </c>
      <c r="C78" s="184" t="s">
        <v>122</v>
      </c>
      <c r="D78" s="185"/>
      <c r="E78" s="185"/>
      <c r="F78" s="191" t="s">
        <v>123</v>
      </c>
      <c r="G78" s="192"/>
      <c r="H78" s="192"/>
      <c r="I78" s="192">
        <f>'1 1 Pol'!G201</f>
        <v>0</v>
      </c>
      <c r="J78" s="189" t="str">
        <f>IF(I80=0,"",I78/I80*100)</f>
        <v/>
      </c>
    </row>
    <row r="79" spans="1:10" ht="36.75" customHeight="1" x14ac:dyDescent="0.2">
      <c r="A79" s="178"/>
      <c r="B79" s="183" t="s">
        <v>124</v>
      </c>
      <c r="C79" s="184" t="s">
        <v>30</v>
      </c>
      <c r="D79" s="185"/>
      <c r="E79" s="185"/>
      <c r="F79" s="191" t="s">
        <v>124</v>
      </c>
      <c r="G79" s="192"/>
      <c r="H79" s="192"/>
      <c r="I79" s="192">
        <f>'1 1 Pol'!G210</f>
        <v>0</v>
      </c>
      <c r="J79" s="189" t="str">
        <f>IF(I80=0,"",I79/I80*100)</f>
        <v/>
      </c>
    </row>
    <row r="80" spans="1:10" ht="25.5" customHeight="1" x14ac:dyDescent="0.2">
      <c r="A80" s="179"/>
      <c r="B80" s="186" t="s">
        <v>1</v>
      </c>
      <c r="C80" s="187"/>
      <c r="D80" s="188"/>
      <c r="E80" s="188"/>
      <c r="F80" s="193"/>
      <c r="G80" s="194"/>
      <c r="H80" s="194"/>
      <c r="I80" s="194">
        <f>SUM(I51:I79)</f>
        <v>0</v>
      </c>
      <c r="J80" s="190">
        <f>SUM(J51:J79)</f>
        <v>0</v>
      </c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  <row r="83" spans="6:10" x14ac:dyDescent="0.2">
      <c r="F83" s="134"/>
      <c r="G83" s="134"/>
      <c r="H83" s="134"/>
      <c r="I83" s="134"/>
      <c r="J83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126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127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127</v>
      </c>
      <c r="AG3" t="s">
        <v>128</v>
      </c>
    </row>
    <row r="4" spans="1:60" ht="24.95" customHeight="1" x14ac:dyDescent="0.2">
      <c r="A4" s="201" t="s">
        <v>10</v>
      </c>
      <c r="B4" s="202" t="s">
        <v>57</v>
      </c>
      <c r="C4" s="203" t="s">
        <v>59</v>
      </c>
      <c r="D4" s="204"/>
      <c r="E4" s="204"/>
      <c r="F4" s="204"/>
      <c r="G4" s="205"/>
      <c r="AG4" t="s">
        <v>129</v>
      </c>
    </row>
    <row r="5" spans="1:60" x14ac:dyDescent="0.2">
      <c r="D5" s="10"/>
    </row>
    <row r="6" spans="1:60" ht="38.25" x14ac:dyDescent="0.2">
      <c r="A6" s="207" t="s">
        <v>130</v>
      </c>
      <c r="B6" s="209" t="s">
        <v>131</v>
      </c>
      <c r="C6" s="209" t="s">
        <v>132</v>
      </c>
      <c r="D6" s="208" t="s">
        <v>133</v>
      </c>
      <c r="E6" s="207" t="s">
        <v>134</v>
      </c>
      <c r="F6" s="206" t="s">
        <v>135</v>
      </c>
      <c r="G6" s="207" t="s">
        <v>31</v>
      </c>
      <c r="H6" s="210" t="s">
        <v>32</v>
      </c>
      <c r="I6" s="210" t="s">
        <v>136</v>
      </c>
      <c r="J6" s="210" t="s">
        <v>33</v>
      </c>
      <c r="K6" s="210" t="s">
        <v>137</v>
      </c>
      <c r="L6" s="210" t="s">
        <v>138</v>
      </c>
      <c r="M6" s="210" t="s">
        <v>139</v>
      </c>
      <c r="N6" s="210" t="s">
        <v>140</v>
      </c>
      <c r="O6" s="210" t="s">
        <v>141</v>
      </c>
      <c r="P6" s="210" t="s">
        <v>142</v>
      </c>
      <c r="Q6" s="210" t="s">
        <v>143</v>
      </c>
      <c r="R6" s="210" t="s">
        <v>144</v>
      </c>
      <c r="S6" s="210" t="s">
        <v>145</v>
      </c>
      <c r="T6" s="210" t="s">
        <v>146</v>
      </c>
      <c r="U6" s="210" t="s">
        <v>147</v>
      </c>
      <c r="V6" s="210" t="s">
        <v>148</v>
      </c>
      <c r="W6" s="210" t="s">
        <v>149</v>
      </c>
      <c r="X6" s="210" t="s">
        <v>150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151</v>
      </c>
      <c r="B8" s="236" t="s">
        <v>62</v>
      </c>
      <c r="C8" s="256" t="s">
        <v>80</v>
      </c>
      <c r="D8" s="237"/>
      <c r="E8" s="238"/>
      <c r="F8" s="239"/>
      <c r="G8" s="240">
        <f>SUMIF(AG9:AG19,"&lt;&gt;NOR",G9:G19)</f>
        <v>0</v>
      </c>
      <c r="H8" s="234"/>
      <c r="I8" s="234">
        <f>SUM(I9:I19)</f>
        <v>0</v>
      </c>
      <c r="J8" s="234"/>
      <c r="K8" s="234">
        <f>SUM(K9:K19)</f>
        <v>0</v>
      </c>
      <c r="L8" s="234"/>
      <c r="M8" s="234">
        <f>SUM(M9:M19)</f>
        <v>0</v>
      </c>
      <c r="N8" s="234"/>
      <c r="O8" s="234">
        <f>SUM(O9:O19)</f>
        <v>1.84</v>
      </c>
      <c r="P8" s="234"/>
      <c r="Q8" s="234">
        <f>SUM(Q9:Q19)</f>
        <v>0</v>
      </c>
      <c r="R8" s="234"/>
      <c r="S8" s="234"/>
      <c r="T8" s="234"/>
      <c r="U8" s="234"/>
      <c r="V8" s="234">
        <f>SUM(V9:V19)</f>
        <v>27.29</v>
      </c>
      <c r="W8" s="234"/>
      <c r="X8" s="234"/>
      <c r="AG8" t="s">
        <v>152</v>
      </c>
    </row>
    <row r="9" spans="1:60" outlineLevel="1" x14ac:dyDescent="0.2">
      <c r="A9" s="241">
        <v>1</v>
      </c>
      <c r="B9" s="242" t="s">
        <v>153</v>
      </c>
      <c r="C9" s="257" t="s">
        <v>154</v>
      </c>
      <c r="D9" s="243" t="s">
        <v>155</v>
      </c>
      <c r="E9" s="244">
        <v>0.189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0.76182000000000005</v>
      </c>
      <c r="O9" s="230">
        <f>ROUND(E9*N9,2)</f>
        <v>0.14000000000000001</v>
      </c>
      <c r="P9" s="230">
        <v>0</v>
      </c>
      <c r="Q9" s="230">
        <f>ROUND(E9*P9,2)</f>
        <v>0</v>
      </c>
      <c r="R9" s="230"/>
      <c r="S9" s="230" t="s">
        <v>156</v>
      </c>
      <c r="T9" s="230" t="s">
        <v>157</v>
      </c>
      <c r="U9" s="230">
        <v>3.08188</v>
      </c>
      <c r="V9" s="230">
        <f>ROUND(E9*U9,2)</f>
        <v>0.57999999999999996</v>
      </c>
      <c r="W9" s="230"/>
      <c r="X9" s="230" t="s">
        <v>158</v>
      </c>
      <c r="Y9" s="211"/>
      <c r="Z9" s="211"/>
      <c r="AA9" s="211"/>
      <c r="AB9" s="211"/>
      <c r="AC9" s="211"/>
      <c r="AD9" s="211"/>
      <c r="AE9" s="211"/>
      <c r="AF9" s="211"/>
      <c r="AG9" s="211" t="s">
        <v>159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160</v>
      </c>
      <c r="D10" s="232"/>
      <c r="E10" s="233">
        <v>0.189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161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1">
        <v>2</v>
      </c>
      <c r="B11" s="242" t="s">
        <v>162</v>
      </c>
      <c r="C11" s="257" t="s">
        <v>163</v>
      </c>
      <c r="D11" s="243" t="s">
        <v>164</v>
      </c>
      <c r="E11" s="244">
        <v>9.8786500000000004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2.58E-2</v>
      </c>
      <c r="O11" s="230">
        <f>ROUND(E11*N11,2)</f>
        <v>0.25</v>
      </c>
      <c r="P11" s="230">
        <v>0</v>
      </c>
      <c r="Q11" s="230">
        <f>ROUND(E11*P11,2)</f>
        <v>0</v>
      </c>
      <c r="R11" s="230"/>
      <c r="S11" s="230" t="s">
        <v>156</v>
      </c>
      <c r="T11" s="230" t="s">
        <v>157</v>
      </c>
      <c r="U11" s="230">
        <v>1.252</v>
      </c>
      <c r="V11" s="230">
        <f>ROUND(E11*U11,2)</f>
        <v>12.37</v>
      </c>
      <c r="W11" s="230"/>
      <c r="X11" s="230" t="s">
        <v>158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159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8" t="s">
        <v>165</v>
      </c>
      <c r="D12" s="232"/>
      <c r="E12" s="233">
        <v>9.8786500000000004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161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1">
        <v>3</v>
      </c>
      <c r="B13" s="242" t="s">
        <v>166</v>
      </c>
      <c r="C13" s="257" t="s">
        <v>167</v>
      </c>
      <c r="D13" s="243" t="s">
        <v>164</v>
      </c>
      <c r="E13" s="244">
        <v>9.6839999999999993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5.654E-2</v>
      </c>
      <c r="O13" s="230">
        <f>ROUND(E13*N13,2)</f>
        <v>0.55000000000000004</v>
      </c>
      <c r="P13" s="230">
        <v>0</v>
      </c>
      <c r="Q13" s="230">
        <f>ROUND(E13*P13,2)</f>
        <v>0</v>
      </c>
      <c r="R13" s="230"/>
      <c r="S13" s="230" t="s">
        <v>156</v>
      </c>
      <c r="T13" s="230" t="s">
        <v>157</v>
      </c>
      <c r="U13" s="230">
        <v>0.51744999999999997</v>
      </c>
      <c r="V13" s="230">
        <f>ROUND(E13*U13,2)</f>
        <v>5.01</v>
      </c>
      <c r="W13" s="230"/>
      <c r="X13" s="230" t="s">
        <v>158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168</v>
      </c>
      <c r="D14" s="232"/>
      <c r="E14" s="233">
        <v>9.6839999999999993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161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4</v>
      </c>
      <c r="B15" s="242" t="s">
        <v>169</v>
      </c>
      <c r="C15" s="257" t="s">
        <v>170</v>
      </c>
      <c r="D15" s="243" t="s">
        <v>164</v>
      </c>
      <c r="E15" s="244">
        <v>11.970499999999999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7.4709999999999999E-2</v>
      </c>
      <c r="O15" s="230">
        <f>ROUND(E15*N15,2)</f>
        <v>0.89</v>
      </c>
      <c r="P15" s="230">
        <v>0</v>
      </c>
      <c r="Q15" s="230">
        <f>ROUND(E15*P15,2)</f>
        <v>0</v>
      </c>
      <c r="R15" s="230"/>
      <c r="S15" s="230" t="s">
        <v>156</v>
      </c>
      <c r="T15" s="230" t="s">
        <v>157</v>
      </c>
      <c r="U15" s="230">
        <v>0.52915000000000001</v>
      </c>
      <c r="V15" s="230">
        <f>ROUND(E15*U15,2)</f>
        <v>6.33</v>
      </c>
      <c r="W15" s="230"/>
      <c r="X15" s="230" t="s">
        <v>158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8" t="s">
        <v>171</v>
      </c>
      <c r="D16" s="232"/>
      <c r="E16" s="233">
        <v>11.970499999999999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161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5</v>
      </c>
      <c r="B17" s="242" t="s">
        <v>172</v>
      </c>
      <c r="C17" s="257" t="s">
        <v>173</v>
      </c>
      <c r="D17" s="243" t="s">
        <v>174</v>
      </c>
      <c r="E17" s="244">
        <v>13.45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1.0200000000000001E-3</v>
      </c>
      <c r="O17" s="230">
        <f>ROUND(E17*N17,2)</f>
        <v>0.01</v>
      </c>
      <c r="P17" s="230">
        <v>0</v>
      </c>
      <c r="Q17" s="230">
        <f>ROUND(E17*P17,2)</f>
        <v>0</v>
      </c>
      <c r="R17" s="230"/>
      <c r="S17" s="230" t="s">
        <v>156</v>
      </c>
      <c r="T17" s="230" t="s">
        <v>157</v>
      </c>
      <c r="U17" s="230">
        <v>0.223</v>
      </c>
      <c r="V17" s="230">
        <f>ROUND(E17*U17,2)</f>
        <v>3</v>
      </c>
      <c r="W17" s="230"/>
      <c r="X17" s="230" t="s">
        <v>158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175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8" t="s">
        <v>177</v>
      </c>
      <c r="D19" s="232"/>
      <c r="E19" s="233">
        <v>13.45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1"/>
      <c r="Z19" s="211"/>
      <c r="AA19" s="211"/>
      <c r="AB19" s="211"/>
      <c r="AC19" s="211"/>
      <c r="AD19" s="211"/>
      <c r="AE19" s="211"/>
      <c r="AF19" s="211"/>
      <c r="AG19" s="211" t="s">
        <v>161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5" t="s">
        <v>151</v>
      </c>
      <c r="B20" s="236" t="s">
        <v>81</v>
      </c>
      <c r="C20" s="256" t="s">
        <v>82</v>
      </c>
      <c r="D20" s="237"/>
      <c r="E20" s="238"/>
      <c r="F20" s="239"/>
      <c r="G20" s="240">
        <f>SUMIF(AG21:AG23,"&lt;&gt;NOR",G21:G23)</f>
        <v>0</v>
      </c>
      <c r="H20" s="234"/>
      <c r="I20" s="234">
        <f>SUM(I21:I23)</f>
        <v>0</v>
      </c>
      <c r="J20" s="234"/>
      <c r="K20" s="234">
        <f>SUM(K21:K23)</f>
        <v>0</v>
      </c>
      <c r="L20" s="234"/>
      <c r="M20" s="234">
        <f>SUM(M21:M23)</f>
        <v>0</v>
      </c>
      <c r="N20" s="234"/>
      <c r="O20" s="234">
        <f>SUM(O21:O23)</f>
        <v>0.11</v>
      </c>
      <c r="P20" s="234"/>
      <c r="Q20" s="234">
        <f>SUM(Q21:Q23)</f>
        <v>0</v>
      </c>
      <c r="R20" s="234"/>
      <c r="S20" s="234"/>
      <c r="T20" s="234"/>
      <c r="U20" s="234"/>
      <c r="V20" s="234">
        <f>SUM(V21:V23)</f>
        <v>1.75</v>
      </c>
      <c r="W20" s="234"/>
      <c r="X20" s="234"/>
      <c r="AG20" t="s">
        <v>152</v>
      </c>
    </row>
    <row r="21" spans="1:60" outlineLevel="1" x14ac:dyDescent="0.2">
      <c r="A21" s="241">
        <v>6</v>
      </c>
      <c r="B21" s="242" t="s">
        <v>178</v>
      </c>
      <c r="C21" s="257" t="s">
        <v>179</v>
      </c>
      <c r="D21" s="243" t="s">
        <v>164</v>
      </c>
      <c r="E21" s="244">
        <v>4.1779999999999999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2.5999999999999999E-2</v>
      </c>
      <c r="O21" s="230">
        <f>ROUND(E21*N21,2)</f>
        <v>0.11</v>
      </c>
      <c r="P21" s="230">
        <v>0</v>
      </c>
      <c r="Q21" s="230">
        <f>ROUND(E21*P21,2)</f>
        <v>0</v>
      </c>
      <c r="R21" s="230"/>
      <c r="S21" s="230" t="s">
        <v>180</v>
      </c>
      <c r="T21" s="230" t="s">
        <v>181</v>
      </c>
      <c r="U21" s="230">
        <v>0.42</v>
      </c>
      <c r="V21" s="230">
        <f>ROUND(E21*U21,2)</f>
        <v>1.75</v>
      </c>
      <c r="W21" s="230"/>
      <c r="X21" s="230" t="s">
        <v>158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8" t="s">
        <v>182</v>
      </c>
      <c r="D22" s="232"/>
      <c r="E22" s="233">
        <v>2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183</v>
      </c>
      <c r="D23" s="232"/>
      <c r="E23" s="233">
        <v>2.1800000000000002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161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151</v>
      </c>
      <c r="B24" s="236" t="s">
        <v>62</v>
      </c>
      <c r="C24" s="256" t="s">
        <v>80</v>
      </c>
      <c r="D24" s="237"/>
      <c r="E24" s="238"/>
      <c r="F24" s="239"/>
      <c r="G24" s="240">
        <f>SUMIF(AG25:AG26,"&lt;&gt;NOR",G25:G26)</f>
        <v>0</v>
      </c>
      <c r="H24" s="234"/>
      <c r="I24" s="234">
        <f>SUM(I25:I26)</f>
        <v>0</v>
      </c>
      <c r="J24" s="234"/>
      <c r="K24" s="234">
        <f>SUM(K25:K26)</f>
        <v>0</v>
      </c>
      <c r="L24" s="234"/>
      <c r="M24" s="234">
        <f>SUM(M25:M26)</f>
        <v>0</v>
      </c>
      <c r="N24" s="234"/>
      <c r="O24" s="234">
        <f>SUM(O25:O26)</f>
        <v>0.09</v>
      </c>
      <c r="P24" s="234"/>
      <c r="Q24" s="234">
        <f>SUM(Q25:Q26)</f>
        <v>0</v>
      </c>
      <c r="R24" s="234"/>
      <c r="S24" s="234"/>
      <c r="T24" s="234"/>
      <c r="U24" s="234"/>
      <c r="V24" s="234">
        <f>SUM(V25:V26)</f>
        <v>0.92</v>
      </c>
      <c r="W24" s="234"/>
      <c r="X24" s="234"/>
      <c r="AG24" t="s">
        <v>152</v>
      </c>
    </row>
    <row r="25" spans="1:60" outlineLevel="1" x14ac:dyDescent="0.2">
      <c r="A25" s="241">
        <v>7</v>
      </c>
      <c r="B25" s="242" t="s">
        <v>184</v>
      </c>
      <c r="C25" s="257" t="s">
        <v>185</v>
      </c>
      <c r="D25" s="243" t="s">
        <v>164</v>
      </c>
      <c r="E25" s="244">
        <v>1.125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7.7579999999999996E-2</v>
      </c>
      <c r="O25" s="230">
        <f>ROUND(E25*N25,2)</f>
        <v>0.09</v>
      </c>
      <c r="P25" s="230">
        <v>0</v>
      </c>
      <c r="Q25" s="230">
        <f>ROUND(E25*P25,2)</f>
        <v>0</v>
      </c>
      <c r="R25" s="230"/>
      <c r="S25" s="230" t="s">
        <v>180</v>
      </c>
      <c r="T25" s="230" t="s">
        <v>181</v>
      </c>
      <c r="U25" s="230">
        <v>0.81899999999999995</v>
      </c>
      <c r="V25" s="230">
        <f>ROUND(E25*U25,2)</f>
        <v>0.92</v>
      </c>
      <c r="W25" s="230"/>
      <c r="X25" s="230" t="s">
        <v>158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8" t="s">
        <v>186</v>
      </c>
      <c r="D26" s="232"/>
      <c r="E26" s="233">
        <v>1.125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161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35" t="s">
        <v>151</v>
      </c>
      <c r="B27" s="236" t="s">
        <v>81</v>
      </c>
      <c r="C27" s="256" t="s">
        <v>82</v>
      </c>
      <c r="D27" s="237"/>
      <c r="E27" s="238"/>
      <c r="F27" s="239"/>
      <c r="G27" s="240">
        <f>SUMIF(AG28:AG50,"&lt;&gt;NOR",G28:G50)</f>
        <v>0</v>
      </c>
      <c r="H27" s="234"/>
      <c r="I27" s="234">
        <f>SUM(I28:I50)</f>
        <v>0</v>
      </c>
      <c r="J27" s="234"/>
      <c r="K27" s="234">
        <f>SUM(K28:K50)</f>
        <v>0</v>
      </c>
      <c r="L27" s="234"/>
      <c r="M27" s="234">
        <f>SUM(M28:M50)</f>
        <v>0</v>
      </c>
      <c r="N27" s="234"/>
      <c r="O27" s="234">
        <f>SUM(O28:O50)</f>
        <v>2.35</v>
      </c>
      <c r="P27" s="234"/>
      <c r="Q27" s="234">
        <f>SUM(Q28:Q50)</f>
        <v>0</v>
      </c>
      <c r="R27" s="234"/>
      <c r="S27" s="234"/>
      <c r="T27" s="234"/>
      <c r="U27" s="234"/>
      <c r="V27" s="234">
        <f>SUM(V28:V50)</f>
        <v>93.359999999999985</v>
      </c>
      <c r="W27" s="234"/>
      <c r="X27" s="234"/>
      <c r="AG27" t="s">
        <v>152</v>
      </c>
    </row>
    <row r="28" spans="1:60" ht="22.5" outlineLevel="1" x14ac:dyDescent="0.2">
      <c r="A28" s="241">
        <v>8</v>
      </c>
      <c r="B28" s="242" t="s">
        <v>187</v>
      </c>
      <c r="C28" s="257" t="s">
        <v>188</v>
      </c>
      <c r="D28" s="243" t="s">
        <v>164</v>
      </c>
      <c r="E28" s="244">
        <v>51.87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4.1200000000000004E-3</v>
      </c>
      <c r="O28" s="230">
        <f>ROUND(E28*N28,2)</f>
        <v>0.21</v>
      </c>
      <c r="P28" s="230">
        <v>0</v>
      </c>
      <c r="Q28" s="230">
        <f>ROUND(E28*P28,2)</f>
        <v>0</v>
      </c>
      <c r="R28" s="230"/>
      <c r="S28" s="230" t="s">
        <v>156</v>
      </c>
      <c r="T28" s="230" t="s">
        <v>157</v>
      </c>
      <c r="U28" s="230">
        <v>0.19350999999999999</v>
      </c>
      <c r="V28" s="230">
        <f>ROUND(E28*U28,2)</f>
        <v>10.039999999999999</v>
      </c>
      <c r="W28" s="230"/>
      <c r="X28" s="230" t="s">
        <v>158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159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189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8" t="s">
        <v>190</v>
      </c>
      <c r="D30" s="232"/>
      <c r="E30" s="233">
        <v>51.87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161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41">
        <v>9</v>
      </c>
      <c r="B31" s="242" t="s">
        <v>191</v>
      </c>
      <c r="C31" s="257" t="s">
        <v>192</v>
      </c>
      <c r="D31" s="243" t="s">
        <v>174</v>
      </c>
      <c r="E31" s="244">
        <v>17.600000000000001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2.3800000000000002E-3</v>
      </c>
      <c r="O31" s="230">
        <f>ROUND(E31*N31,2)</f>
        <v>0.04</v>
      </c>
      <c r="P31" s="230">
        <v>0</v>
      </c>
      <c r="Q31" s="230">
        <f>ROUND(E31*P31,2)</f>
        <v>0</v>
      </c>
      <c r="R31" s="230"/>
      <c r="S31" s="230" t="s">
        <v>180</v>
      </c>
      <c r="T31" s="230" t="s">
        <v>181</v>
      </c>
      <c r="U31" s="230">
        <v>0.18232999999999999</v>
      </c>
      <c r="V31" s="230">
        <f>ROUND(E31*U31,2)</f>
        <v>3.21</v>
      </c>
      <c r="W31" s="230"/>
      <c r="X31" s="230" t="s">
        <v>158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159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8" t="s">
        <v>193</v>
      </c>
      <c r="D32" s="232"/>
      <c r="E32" s="233">
        <v>3.1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161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8" t="s">
        <v>194</v>
      </c>
      <c r="D33" s="232"/>
      <c r="E33" s="233">
        <v>6.8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161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8" t="s">
        <v>195</v>
      </c>
      <c r="D34" s="232"/>
      <c r="E34" s="233">
        <v>7.7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1">
        <v>10</v>
      </c>
      <c r="B35" s="242" t="s">
        <v>196</v>
      </c>
      <c r="C35" s="257" t="s">
        <v>197</v>
      </c>
      <c r="D35" s="243" t="s">
        <v>164</v>
      </c>
      <c r="E35" s="244">
        <v>134.76220000000001</v>
      </c>
      <c r="F35" s="245"/>
      <c r="G35" s="246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1.038E-2</v>
      </c>
      <c r="O35" s="230">
        <f>ROUND(E35*N35,2)</f>
        <v>1.4</v>
      </c>
      <c r="P35" s="230">
        <v>0</v>
      </c>
      <c r="Q35" s="230">
        <f>ROUND(E35*P35,2)</f>
        <v>0</v>
      </c>
      <c r="R35" s="230"/>
      <c r="S35" s="230" t="s">
        <v>180</v>
      </c>
      <c r="T35" s="230" t="s">
        <v>181</v>
      </c>
      <c r="U35" s="230">
        <v>0.33688000000000001</v>
      </c>
      <c r="V35" s="230">
        <f>ROUND(E35*U35,2)</f>
        <v>45.4</v>
      </c>
      <c r="W35" s="230"/>
      <c r="X35" s="230" t="s">
        <v>158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159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28"/>
      <c r="B36" s="229"/>
      <c r="C36" s="258" t="s">
        <v>198</v>
      </c>
      <c r="D36" s="232"/>
      <c r="E36" s="233">
        <v>22.66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161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8" t="s">
        <v>199</v>
      </c>
      <c r="D37" s="232"/>
      <c r="E37" s="233">
        <v>2.02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161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8" t="s">
        <v>200</v>
      </c>
      <c r="D38" s="232"/>
      <c r="E38" s="233">
        <v>0.94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161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8" t="s">
        <v>201</v>
      </c>
      <c r="D39" s="232"/>
      <c r="E39" s="233">
        <v>23.59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161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8" t="s">
        <v>202</v>
      </c>
      <c r="D40" s="232"/>
      <c r="E40" s="233">
        <v>38.380000000000003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8" t="s">
        <v>203</v>
      </c>
      <c r="D41" s="232"/>
      <c r="E41" s="233">
        <v>9.9700000000000006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161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8" t="s">
        <v>204</v>
      </c>
      <c r="D42" s="232"/>
      <c r="E42" s="233">
        <v>37.200000000000003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1"/>
      <c r="Z42" s="211"/>
      <c r="AA42" s="211"/>
      <c r="AB42" s="211"/>
      <c r="AC42" s="211"/>
      <c r="AD42" s="211"/>
      <c r="AE42" s="211"/>
      <c r="AF42" s="211"/>
      <c r="AG42" s="211" t="s">
        <v>161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1">
        <v>11</v>
      </c>
      <c r="B43" s="242" t="s">
        <v>205</v>
      </c>
      <c r="C43" s="257" t="s">
        <v>206</v>
      </c>
      <c r="D43" s="243" t="s">
        <v>164</v>
      </c>
      <c r="E43" s="244">
        <v>41.72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1.312E-2</v>
      </c>
      <c r="O43" s="230">
        <f>ROUND(E43*N43,2)</f>
        <v>0.55000000000000004</v>
      </c>
      <c r="P43" s="230">
        <v>0</v>
      </c>
      <c r="Q43" s="230">
        <f>ROUND(E43*P43,2)</f>
        <v>0</v>
      </c>
      <c r="R43" s="230"/>
      <c r="S43" s="230" t="s">
        <v>180</v>
      </c>
      <c r="T43" s="230" t="s">
        <v>181</v>
      </c>
      <c r="U43" s="230">
        <v>0.47</v>
      </c>
      <c r="V43" s="230">
        <f>ROUND(E43*U43,2)</f>
        <v>19.61</v>
      </c>
      <c r="W43" s="230"/>
      <c r="X43" s="230" t="s">
        <v>158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8" t="s">
        <v>207</v>
      </c>
      <c r="D44" s="232"/>
      <c r="E44" s="233">
        <v>41.72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1">
        <v>12</v>
      </c>
      <c r="B45" s="242" t="s">
        <v>208</v>
      </c>
      <c r="C45" s="257" t="s">
        <v>209</v>
      </c>
      <c r="D45" s="243" t="s">
        <v>164</v>
      </c>
      <c r="E45" s="244">
        <v>41.723999999999997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3.6700000000000001E-3</v>
      </c>
      <c r="O45" s="230">
        <f>ROUND(E45*N45,2)</f>
        <v>0.15</v>
      </c>
      <c r="P45" s="230">
        <v>0</v>
      </c>
      <c r="Q45" s="230">
        <f>ROUND(E45*P45,2)</f>
        <v>0</v>
      </c>
      <c r="R45" s="230"/>
      <c r="S45" s="230" t="s">
        <v>180</v>
      </c>
      <c r="T45" s="230" t="s">
        <v>181</v>
      </c>
      <c r="U45" s="230">
        <v>0.36199999999999999</v>
      </c>
      <c r="V45" s="230">
        <f>ROUND(E45*U45,2)</f>
        <v>15.1</v>
      </c>
      <c r="W45" s="230"/>
      <c r="X45" s="230" t="s">
        <v>158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159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8" t="s">
        <v>210</v>
      </c>
      <c r="D46" s="232"/>
      <c r="E46" s="233">
        <v>2.02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211</v>
      </c>
      <c r="D47" s="232"/>
      <c r="E47" s="233">
        <v>3.07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161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8" t="s">
        <v>212</v>
      </c>
      <c r="D48" s="232"/>
      <c r="E48" s="233">
        <v>12.24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8" t="s">
        <v>213</v>
      </c>
      <c r="D49" s="232"/>
      <c r="E49" s="233">
        <v>4.4000000000000004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1"/>
      <c r="Z49" s="211"/>
      <c r="AA49" s="211"/>
      <c r="AB49" s="211"/>
      <c r="AC49" s="211"/>
      <c r="AD49" s="211"/>
      <c r="AE49" s="211"/>
      <c r="AF49" s="211"/>
      <c r="AG49" s="211" t="s">
        <v>161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8" t="s">
        <v>214</v>
      </c>
      <c r="D50" s="232"/>
      <c r="E50" s="233">
        <v>20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151</v>
      </c>
      <c r="B51" s="236" t="s">
        <v>83</v>
      </c>
      <c r="C51" s="256" t="s">
        <v>84</v>
      </c>
      <c r="D51" s="237"/>
      <c r="E51" s="238"/>
      <c r="F51" s="239"/>
      <c r="G51" s="240">
        <f>SUMIF(AG52:AG59,"&lt;&gt;NOR",G52:G59)</f>
        <v>0</v>
      </c>
      <c r="H51" s="234"/>
      <c r="I51" s="234">
        <f>SUM(I52:I59)</f>
        <v>0</v>
      </c>
      <c r="J51" s="234"/>
      <c r="K51" s="234">
        <f>SUM(K52:K59)</f>
        <v>0</v>
      </c>
      <c r="L51" s="234"/>
      <c r="M51" s="234">
        <f>SUM(M52:M59)</f>
        <v>0</v>
      </c>
      <c r="N51" s="234"/>
      <c r="O51" s="234">
        <f>SUM(O52:O59)</f>
        <v>2.7399999999999998</v>
      </c>
      <c r="P51" s="234"/>
      <c r="Q51" s="234">
        <f>SUM(Q52:Q59)</f>
        <v>0</v>
      </c>
      <c r="R51" s="234"/>
      <c r="S51" s="234"/>
      <c r="T51" s="234"/>
      <c r="U51" s="234"/>
      <c r="V51" s="234">
        <f>SUM(V52:V59)</f>
        <v>18.36</v>
      </c>
      <c r="W51" s="234"/>
      <c r="X51" s="234"/>
      <c r="AG51" t="s">
        <v>152</v>
      </c>
    </row>
    <row r="52" spans="1:60" outlineLevel="1" x14ac:dyDescent="0.2">
      <c r="A52" s="241">
        <v>13</v>
      </c>
      <c r="B52" s="242" t="s">
        <v>215</v>
      </c>
      <c r="C52" s="257" t="s">
        <v>216</v>
      </c>
      <c r="D52" s="243" t="s">
        <v>164</v>
      </c>
      <c r="E52" s="244">
        <v>20.86</v>
      </c>
      <c r="F52" s="245"/>
      <c r="G52" s="246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2.1000000000000001E-4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180</v>
      </c>
      <c r="T52" s="230" t="s">
        <v>181</v>
      </c>
      <c r="U52" s="230">
        <v>0.09</v>
      </c>
      <c r="V52" s="230">
        <f>ROUND(E52*U52,2)</f>
        <v>1.88</v>
      </c>
      <c r="W52" s="230"/>
      <c r="X52" s="230" t="s">
        <v>158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8" t="s">
        <v>217</v>
      </c>
      <c r="D53" s="232"/>
      <c r="E53" s="233">
        <v>20.86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1"/>
      <c r="Z53" s="211"/>
      <c r="AA53" s="211"/>
      <c r="AB53" s="211"/>
      <c r="AC53" s="211"/>
      <c r="AD53" s="211"/>
      <c r="AE53" s="211"/>
      <c r="AF53" s="211"/>
      <c r="AG53" s="211" t="s">
        <v>161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1">
        <v>14</v>
      </c>
      <c r="B54" s="242" t="s">
        <v>218</v>
      </c>
      <c r="C54" s="257" t="s">
        <v>219</v>
      </c>
      <c r="D54" s="243" t="s">
        <v>164</v>
      </c>
      <c r="E54" s="244">
        <v>20.86</v>
      </c>
      <c r="F54" s="245"/>
      <c r="G54" s="246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0.1231</v>
      </c>
      <c r="O54" s="230">
        <f>ROUND(E54*N54,2)</f>
        <v>2.57</v>
      </c>
      <c r="P54" s="230">
        <v>0</v>
      </c>
      <c r="Q54" s="230">
        <f>ROUND(E54*P54,2)</f>
        <v>0</v>
      </c>
      <c r="R54" s="230"/>
      <c r="S54" s="230" t="s">
        <v>180</v>
      </c>
      <c r="T54" s="230" t="s">
        <v>181</v>
      </c>
      <c r="U54" s="230">
        <v>0.45</v>
      </c>
      <c r="V54" s="230">
        <f>ROUND(E54*U54,2)</f>
        <v>9.39</v>
      </c>
      <c r="W54" s="230"/>
      <c r="X54" s="230" t="s">
        <v>158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159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8" t="s">
        <v>217</v>
      </c>
      <c r="D55" s="232"/>
      <c r="E55" s="233">
        <v>20.86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1"/>
      <c r="Z55" s="211"/>
      <c r="AA55" s="211"/>
      <c r="AB55" s="211"/>
      <c r="AC55" s="211"/>
      <c r="AD55" s="211"/>
      <c r="AE55" s="211"/>
      <c r="AF55" s="211"/>
      <c r="AG55" s="211" t="s">
        <v>161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1">
        <v>15</v>
      </c>
      <c r="B56" s="242" t="s">
        <v>220</v>
      </c>
      <c r="C56" s="257" t="s">
        <v>221</v>
      </c>
      <c r="D56" s="243" t="s">
        <v>164</v>
      </c>
      <c r="E56" s="244">
        <v>20.86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180</v>
      </c>
      <c r="T56" s="230" t="s">
        <v>181</v>
      </c>
      <c r="U56" s="230">
        <v>0.34</v>
      </c>
      <c r="V56" s="230">
        <f>ROUND(E56*U56,2)</f>
        <v>7.09</v>
      </c>
      <c r="W56" s="230"/>
      <c r="X56" s="230" t="s">
        <v>158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8" t="s">
        <v>217</v>
      </c>
      <c r="D57" s="232"/>
      <c r="E57" s="233">
        <v>20.86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161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1">
        <v>16</v>
      </c>
      <c r="B58" s="242" t="s">
        <v>222</v>
      </c>
      <c r="C58" s="257" t="s">
        <v>223</v>
      </c>
      <c r="D58" s="243" t="s">
        <v>224</v>
      </c>
      <c r="E58" s="244">
        <v>166.88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1E-3</v>
      </c>
      <c r="O58" s="230">
        <f>ROUND(E58*N58,2)</f>
        <v>0.17</v>
      </c>
      <c r="P58" s="230">
        <v>0</v>
      </c>
      <c r="Q58" s="230">
        <f>ROUND(E58*P58,2)</f>
        <v>0</v>
      </c>
      <c r="R58" s="230" t="s">
        <v>225</v>
      </c>
      <c r="S58" s="230" t="s">
        <v>156</v>
      </c>
      <c r="T58" s="230" t="s">
        <v>157</v>
      </c>
      <c r="U58" s="230">
        <v>0</v>
      </c>
      <c r="V58" s="230">
        <f>ROUND(E58*U58,2)</f>
        <v>0</v>
      </c>
      <c r="W58" s="230"/>
      <c r="X58" s="230" t="s">
        <v>226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227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8" t="s">
        <v>228</v>
      </c>
      <c r="D59" s="232"/>
      <c r="E59" s="233">
        <v>166.88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161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151</v>
      </c>
      <c r="B60" s="236" t="s">
        <v>85</v>
      </c>
      <c r="C60" s="256" t="s">
        <v>86</v>
      </c>
      <c r="D60" s="237"/>
      <c r="E60" s="238"/>
      <c r="F60" s="239"/>
      <c r="G60" s="240">
        <f>SUMIF(AG61:AG61,"&lt;&gt;NOR",G61:G61)</f>
        <v>0</v>
      </c>
      <c r="H60" s="234"/>
      <c r="I60" s="234">
        <f>SUM(I61:I61)</f>
        <v>0</v>
      </c>
      <c r="J60" s="234"/>
      <c r="K60" s="234">
        <f>SUM(K61:K61)</f>
        <v>0</v>
      </c>
      <c r="L60" s="234"/>
      <c r="M60" s="234">
        <f>SUM(M61:M61)</f>
        <v>0</v>
      </c>
      <c r="N60" s="234"/>
      <c r="O60" s="234">
        <f>SUM(O61:O61)</f>
        <v>0.06</v>
      </c>
      <c r="P60" s="234"/>
      <c r="Q60" s="234">
        <f>SUM(Q61:Q61)</f>
        <v>0</v>
      </c>
      <c r="R60" s="234"/>
      <c r="S60" s="234"/>
      <c r="T60" s="234"/>
      <c r="U60" s="234"/>
      <c r="V60" s="234">
        <f>SUM(V61:V61)</f>
        <v>2.1</v>
      </c>
      <c r="W60" s="234"/>
      <c r="X60" s="234"/>
      <c r="AG60" t="s">
        <v>152</v>
      </c>
    </row>
    <row r="61" spans="1:60" ht="22.5" outlineLevel="1" x14ac:dyDescent="0.2">
      <c r="A61" s="248">
        <v>17</v>
      </c>
      <c r="B61" s="249" t="s">
        <v>229</v>
      </c>
      <c r="C61" s="260" t="s">
        <v>230</v>
      </c>
      <c r="D61" s="250" t="s">
        <v>231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6.4009999999999997E-2</v>
      </c>
      <c r="O61" s="230">
        <f>ROUND(E61*N61,2)</f>
        <v>0.06</v>
      </c>
      <c r="P61" s="230">
        <v>0</v>
      </c>
      <c r="Q61" s="230">
        <f>ROUND(E61*P61,2)</f>
        <v>0</v>
      </c>
      <c r="R61" s="230"/>
      <c r="S61" s="230" t="s">
        <v>180</v>
      </c>
      <c r="T61" s="230" t="s">
        <v>181</v>
      </c>
      <c r="U61" s="230">
        <v>2.097</v>
      </c>
      <c r="V61" s="230">
        <f>ROUND(E61*U61,2)</f>
        <v>2.1</v>
      </c>
      <c r="W61" s="230"/>
      <c r="X61" s="230" t="s">
        <v>158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159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5" t="s">
        <v>151</v>
      </c>
      <c r="B62" s="236" t="s">
        <v>87</v>
      </c>
      <c r="C62" s="256" t="s">
        <v>88</v>
      </c>
      <c r="D62" s="237"/>
      <c r="E62" s="238"/>
      <c r="F62" s="239"/>
      <c r="G62" s="240">
        <f>SUMIF(AG63:AG64,"&lt;&gt;NOR",G63:G64)</f>
        <v>0</v>
      </c>
      <c r="H62" s="234"/>
      <c r="I62" s="234">
        <f>SUM(I63:I64)</f>
        <v>0</v>
      </c>
      <c r="J62" s="234"/>
      <c r="K62" s="234">
        <f>SUM(K63:K64)</f>
        <v>0</v>
      </c>
      <c r="L62" s="234"/>
      <c r="M62" s="234">
        <f>SUM(M63:M64)</f>
        <v>0</v>
      </c>
      <c r="N62" s="234"/>
      <c r="O62" s="234">
        <f>SUM(O63:O64)</f>
        <v>0.08</v>
      </c>
      <c r="P62" s="234"/>
      <c r="Q62" s="234">
        <f>SUM(Q63:Q64)</f>
        <v>0</v>
      </c>
      <c r="R62" s="234"/>
      <c r="S62" s="234"/>
      <c r="T62" s="234"/>
      <c r="U62" s="234"/>
      <c r="V62" s="234">
        <f>SUM(V63:V64)</f>
        <v>11.06</v>
      </c>
      <c r="W62" s="234"/>
      <c r="X62" s="234"/>
      <c r="AG62" t="s">
        <v>152</v>
      </c>
    </row>
    <row r="63" spans="1:60" outlineLevel="1" x14ac:dyDescent="0.2">
      <c r="A63" s="241">
        <v>18</v>
      </c>
      <c r="B63" s="242" t="s">
        <v>232</v>
      </c>
      <c r="C63" s="257" t="s">
        <v>233</v>
      </c>
      <c r="D63" s="243" t="s">
        <v>164</v>
      </c>
      <c r="E63" s="244">
        <v>51.67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1.58E-3</v>
      </c>
      <c r="O63" s="230">
        <f>ROUND(E63*N63,2)</f>
        <v>0.08</v>
      </c>
      <c r="P63" s="230">
        <v>0</v>
      </c>
      <c r="Q63" s="230">
        <f>ROUND(E63*P63,2)</f>
        <v>0</v>
      </c>
      <c r="R63" s="230"/>
      <c r="S63" s="230" t="s">
        <v>180</v>
      </c>
      <c r="T63" s="230" t="s">
        <v>181</v>
      </c>
      <c r="U63" s="230">
        <v>0.214</v>
      </c>
      <c r="V63" s="230">
        <f>ROUND(E63*U63,2)</f>
        <v>11.06</v>
      </c>
      <c r="W63" s="230"/>
      <c r="X63" s="230" t="s">
        <v>158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8" t="s">
        <v>235</v>
      </c>
      <c r="D64" s="232"/>
      <c r="E64" s="233">
        <v>51.67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161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5.5" x14ac:dyDescent="0.2">
      <c r="A65" s="235" t="s">
        <v>151</v>
      </c>
      <c r="B65" s="236" t="s">
        <v>89</v>
      </c>
      <c r="C65" s="256" t="s">
        <v>90</v>
      </c>
      <c r="D65" s="237"/>
      <c r="E65" s="238"/>
      <c r="F65" s="239"/>
      <c r="G65" s="240">
        <f>SUMIF(AG66:AG70,"&lt;&gt;NOR",G66:G70)</f>
        <v>0</v>
      </c>
      <c r="H65" s="234"/>
      <c r="I65" s="234">
        <f>SUM(I66:I70)</f>
        <v>0</v>
      </c>
      <c r="J65" s="234"/>
      <c r="K65" s="234">
        <f>SUM(K66:K70)</f>
        <v>0</v>
      </c>
      <c r="L65" s="234"/>
      <c r="M65" s="234">
        <f>SUM(M66:M70)</f>
        <v>0</v>
      </c>
      <c r="N65" s="234"/>
      <c r="O65" s="234">
        <f>SUM(O66:O70)</f>
        <v>0</v>
      </c>
      <c r="P65" s="234"/>
      <c r="Q65" s="234">
        <f>SUM(Q66:Q70)</f>
        <v>0</v>
      </c>
      <c r="R65" s="234"/>
      <c r="S65" s="234"/>
      <c r="T65" s="234"/>
      <c r="U65" s="234"/>
      <c r="V65" s="234">
        <f>SUM(V66:V70)</f>
        <v>0</v>
      </c>
      <c r="W65" s="234"/>
      <c r="X65" s="234"/>
      <c r="AG65" t="s">
        <v>152</v>
      </c>
    </row>
    <row r="66" spans="1:60" outlineLevel="1" x14ac:dyDescent="0.2">
      <c r="A66" s="241">
        <v>19</v>
      </c>
      <c r="B66" s="242" t="s">
        <v>236</v>
      </c>
      <c r="C66" s="257" t="s">
        <v>237</v>
      </c>
      <c r="D66" s="243" t="s">
        <v>164</v>
      </c>
      <c r="E66" s="244">
        <v>51.67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180</v>
      </c>
      <c r="T66" s="230" t="s">
        <v>181</v>
      </c>
      <c r="U66" s="230">
        <v>0</v>
      </c>
      <c r="V66" s="230">
        <f>ROUND(E66*U66,2)</f>
        <v>0</v>
      </c>
      <c r="W66" s="230"/>
      <c r="X66" s="230" t="s">
        <v>158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234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8" t="s">
        <v>235</v>
      </c>
      <c r="D67" s="232"/>
      <c r="E67" s="233">
        <v>51.67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161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20</v>
      </c>
      <c r="B68" s="249" t="s">
        <v>238</v>
      </c>
      <c r="C68" s="260" t="s">
        <v>239</v>
      </c>
      <c r="D68" s="250" t="s">
        <v>240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180</v>
      </c>
      <c r="T68" s="230" t="s">
        <v>181</v>
      </c>
      <c r="U68" s="230">
        <v>0</v>
      </c>
      <c r="V68" s="230">
        <f>ROUND(E68*U68,2)</f>
        <v>0</v>
      </c>
      <c r="W68" s="230"/>
      <c r="X68" s="230" t="s">
        <v>158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159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8">
        <v>21</v>
      </c>
      <c r="B69" s="249" t="s">
        <v>241</v>
      </c>
      <c r="C69" s="260" t="s">
        <v>242</v>
      </c>
      <c r="D69" s="250" t="s">
        <v>240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180</v>
      </c>
      <c r="T69" s="230" t="s">
        <v>181</v>
      </c>
      <c r="U69" s="230">
        <v>0</v>
      </c>
      <c r="V69" s="230">
        <f>ROUND(E69*U69,2)</f>
        <v>0</v>
      </c>
      <c r="W69" s="230"/>
      <c r="X69" s="230" t="s">
        <v>158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159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22</v>
      </c>
      <c r="B70" s="249" t="s">
        <v>243</v>
      </c>
      <c r="C70" s="260" t="s">
        <v>244</v>
      </c>
      <c r="D70" s="250" t="s">
        <v>240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180</v>
      </c>
      <c r="T70" s="230" t="s">
        <v>181</v>
      </c>
      <c r="U70" s="230">
        <v>0</v>
      </c>
      <c r="V70" s="230">
        <f>ROUND(E70*U70,2)</f>
        <v>0</v>
      </c>
      <c r="W70" s="230"/>
      <c r="X70" s="230" t="s">
        <v>158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159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235" t="s">
        <v>151</v>
      </c>
      <c r="B71" s="236" t="s">
        <v>91</v>
      </c>
      <c r="C71" s="256" t="s">
        <v>92</v>
      </c>
      <c r="D71" s="237"/>
      <c r="E71" s="238"/>
      <c r="F71" s="239"/>
      <c r="G71" s="240">
        <f>SUMIF(AG72:AG108,"&lt;&gt;NOR",G72:G108)</f>
        <v>0</v>
      </c>
      <c r="H71" s="234"/>
      <c r="I71" s="234">
        <f>SUM(I72:I108)</f>
        <v>0</v>
      </c>
      <c r="J71" s="234"/>
      <c r="K71" s="234">
        <f>SUM(K72:K108)</f>
        <v>0</v>
      </c>
      <c r="L71" s="234"/>
      <c r="M71" s="234">
        <f>SUM(M72:M108)</f>
        <v>0</v>
      </c>
      <c r="N71" s="234"/>
      <c r="O71" s="234">
        <f>SUM(O72:O108)</f>
        <v>0.01</v>
      </c>
      <c r="P71" s="234"/>
      <c r="Q71" s="234">
        <f>SUM(Q72:Q108)</f>
        <v>3.919999999999999</v>
      </c>
      <c r="R71" s="234"/>
      <c r="S71" s="234"/>
      <c r="T71" s="234"/>
      <c r="U71" s="234"/>
      <c r="V71" s="234">
        <f>SUM(V72:V108)</f>
        <v>888.08000000000015</v>
      </c>
      <c r="W71" s="234"/>
      <c r="X71" s="234"/>
      <c r="AG71" t="s">
        <v>152</v>
      </c>
    </row>
    <row r="72" spans="1:60" outlineLevel="1" x14ac:dyDescent="0.2">
      <c r="A72" s="241">
        <v>23</v>
      </c>
      <c r="B72" s="242" t="s">
        <v>245</v>
      </c>
      <c r="C72" s="257" t="s">
        <v>246</v>
      </c>
      <c r="D72" s="243" t="s">
        <v>164</v>
      </c>
      <c r="E72" s="244">
        <v>20.86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1.26E-2</v>
      </c>
      <c r="Q72" s="230">
        <f>ROUND(E72*P72,2)</f>
        <v>0.26</v>
      </c>
      <c r="R72" s="230"/>
      <c r="S72" s="230" t="s">
        <v>180</v>
      </c>
      <c r="T72" s="230" t="s">
        <v>181</v>
      </c>
      <c r="U72" s="230">
        <v>0.33</v>
      </c>
      <c r="V72" s="230">
        <f>ROUND(E72*U72,2)</f>
        <v>6.88</v>
      </c>
      <c r="W72" s="230"/>
      <c r="X72" s="230" t="s">
        <v>158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159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8" t="s">
        <v>217</v>
      </c>
      <c r="D73" s="232"/>
      <c r="E73" s="233">
        <v>20.86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161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24</v>
      </c>
      <c r="B74" s="249" t="s">
        <v>247</v>
      </c>
      <c r="C74" s="260" t="s">
        <v>248</v>
      </c>
      <c r="D74" s="250" t="s">
        <v>231</v>
      </c>
      <c r="E74" s="251">
        <v>7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156</v>
      </c>
      <c r="T74" s="230" t="s">
        <v>157</v>
      </c>
      <c r="U74" s="230">
        <v>0.05</v>
      </c>
      <c r="V74" s="230">
        <f>ROUND(E74*U74,2)</f>
        <v>0.35</v>
      </c>
      <c r="W74" s="230"/>
      <c r="X74" s="230" t="s">
        <v>158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159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1">
        <v>25</v>
      </c>
      <c r="B75" s="242" t="s">
        <v>249</v>
      </c>
      <c r="C75" s="257" t="s">
        <v>250</v>
      </c>
      <c r="D75" s="243" t="s">
        <v>164</v>
      </c>
      <c r="E75" s="244">
        <v>9.6530000000000005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1.17E-3</v>
      </c>
      <c r="O75" s="230">
        <f>ROUND(E75*N75,2)</f>
        <v>0.01</v>
      </c>
      <c r="P75" s="230">
        <v>7.5999999999999998E-2</v>
      </c>
      <c r="Q75" s="230">
        <f>ROUND(E75*P75,2)</f>
        <v>0.73</v>
      </c>
      <c r="R75" s="230"/>
      <c r="S75" s="230" t="s">
        <v>180</v>
      </c>
      <c r="T75" s="230" t="s">
        <v>181</v>
      </c>
      <c r="U75" s="230">
        <v>0.93899999999999995</v>
      </c>
      <c r="V75" s="230">
        <f>ROUND(E75*U75,2)</f>
        <v>9.06</v>
      </c>
      <c r="W75" s="230"/>
      <c r="X75" s="230" t="s">
        <v>158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159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8" t="s">
        <v>251</v>
      </c>
      <c r="D76" s="232"/>
      <c r="E76" s="233">
        <v>9.6530000000000005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161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26</v>
      </c>
      <c r="B77" s="242" t="s">
        <v>252</v>
      </c>
      <c r="C77" s="257" t="s">
        <v>253</v>
      </c>
      <c r="D77" s="243" t="s">
        <v>164</v>
      </c>
      <c r="E77" s="244">
        <v>1.6140000000000001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5.4000000000000001E-4</v>
      </c>
      <c r="O77" s="230">
        <f>ROUND(E77*N77,2)</f>
        <v>0</v>
      </c>
      <c r="P77" s="230">
        <v>0.18</v>
      </c>
      <c r="Q77" s="230">
        <f>ROUND(E77*P77,2)</f>
        <v>0.28999999999999998</v>
      </c>
      <c r="R77" s="230"/>
      <c r="S77" s="230" t="s">
        <v>180</v>
      </c>
      <c r="T77" s="230" t="s">
        <v>181</v>
      </c>
      <c r="U77" s="230">
        <v>0.309</v>
      </c>
      <c r="V77" s="230">
        <f>ROUND(E77*U77,2)</f>
        <v>0.5</v>
      </c>
      <c r="W77" s="230"/>
      <c r="X77" s="230" t="s">
        <v>158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159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8" t="s">
        <v>254</v>
      </c>
      <c r="D78" s="232"/>
      <c r="E78" s="233">
        <v>1.61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161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1">
        <v>27</v>
      </c>
      <c r="B79" s="242" t="s">
        <v>255</v>
      </c>
      <c r="C79" s="257" t="s">
        <v>256</v>
      </c>
      <c r="D79" s="243" t="s">
        <v>164</v>
      </c>
      <c r="E79" s="244">
        <v>51.87</v>
      </c>
      <c r="F79" s="245"/>
      <c r="G79" s="246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4.0000000000000001E-3</v>
      </c>
      <c r="Q79" s="230">
        <f>ROUND(E79*P79,2)</f>
        <v>0.21</v>
      </c>
      <c r="R79" s="230"/>
      <c r="S79" s="230" t="s">
        <v>180</v>
      </c>
      <c r="T79" s="230" t="s">
        <v>181</v>
      </c>
      <c r="U79" s="230">
        <v>0.03</v>
      </c>
      <c r="V79" s="230">
        <f>ROUND(E79*U79,2)</f>
        <v>1.56</v>
      </c>
      <c r="W79" s="230"/>
      <c r="X79" s="230" t="s">
        <v>158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58" t="s">
        <v>257</v>
      </c>
      <c r="D80" s="232"/>
      <c r="E80" s="233">
        <v>51.87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1"/>
      <c r="Z80" s="211"/>
      <c r="AA80" s="211"/>
      <c r="AB80" s="211"/>
      <c r="AC80" s="211"/>
      <c r="AD80" s="211"/>
      <c r="AE80" s="211"/>
      <c r="AF80" s="211"/>
      <c r="AG80" s="211" t="s">
        <v>161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1">
        <v>28</v>
      </c>
      <c r="B81" s="242" t="s">
        <v>258</v>
      </c>
      <c r="C81" s="257" t="s">
        <v>259</v>
      </c>
      <c r="D81" s="243" t="s">
        <v>164</v>
      </c>
      <c r="E81" s="244">
        <v>134.76</v>
      </c>
      <c r="F81" s="245"/>
      <c r="G81" s="246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0.01</v>
      </c>
      <c r="Q81" s="230">
        <f>ROUND(E81*P81,2)</f>
        <v>1.35</v>
      </c>
      <c r="R81" s="230"/>
      <c r="S81" s="230" t="s">
        <v>180</v>
      </c>
      <c r="T81" s="230" t="s">
        <v>181</v>
      </c>
      <c r="U81" s="230">
        <v>0.08</v>
      </c>
      <c r="V81" s="230">
        <f>ROUND(E81*U81,2)</f>
        <v>10.78</v>
      </c>
      <c r="W81" s="230"/>
      <c r="X81" s="230" t="s">
        <v>158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159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58" t="s">
        <v>260</v>
      </c>
      <c r="D82" s="232"/>
      <c r="E82" s="233">
        <v>134.76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1"/>
      <c r="Z82" s="211"/>
      <c r="AA82" s="211"/>
      <c r="AB82" s="211"/>
      <c r="AC82" s="211"/>
      <c r="AD82" s="211"/>
      <c r="AE82" s="211"/>
      <c r="AF82" s="211"/>
      <c r="AG82" s="211" t="s">
        <v>161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1">
        <v>29</v>
      </c>
      <c r="B83" s="242" t="s">
        <v>261</v>
      </c>
      <c r="C83" s="257" t="s">
        <v>262</v>
      </c>
      <c r="D83" s="243" t="s">
        <v>164</v>
      </c>
      <c r="E83" s="244">
        <v>4.1779999999999999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4.5999999999999999E-2</v>
      </c>
      <c r="Q83" s="230">
        <f>ROUND(E83*P83,2)</f>
        <v>0.19</v>
      </c>
      <c r="R83" s="230"/>
      <c r="S83" s="230" t="s">
        <v>180</v>
      </c>
      <c r="T83" s="230" t="s">
        <v>181</v>
      </c>
      <c r="U83" s="230">
        <v>0.26</v>
      </c>
      <c r="V83" s="230">
        <f>ROUND(E83*U83,2)</f>
        <v>1.0900000000000001</v>
      </c>
      <c r="W83" s="230"/>
      <c r="X83" s="230" t="s">
        <v>158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234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8" t="s">
        <v>182</v>
      </c>
      <c r="D84" s="232"/>
      <c r="E84" s="233">
        <v>2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161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58" t="s">
        <v>183</v>
      </c>
      <c r="D85" s="232"/>
      <c r="E85" s="233">
        <v>2.1800000000000002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1"/>
      <c r="Z85" s="211"/>
      <c r="AA85" s="211"/>
      <c r="AB85" s="211"/>
      <c r="AC85" s="211"/>
      <c r="AD85" s="211"/>
      <c r="AE85" s="211"/>
      <c r="AF85" s="211"/>
      <c r="AG85" s="211" t="s">
        <v>161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30</v>
      </c>
      <c r="B86" s="242" t="s">
        <v>263</v>
      </c>
      <c r="C86" s="257" t="s">
        <v>264</v>
      </c>
      <c r="D86" s="243" t="s">
        <v>164</v>
      </c>
      <c r="E86" s="244">
        <v>4.18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1.4E-2</v>
      </c>
      <c r="Q86" s="230">
        <f>ROUND(E86*P86,2)</f>
        <v>0.06</v>
      </c>
      <c r="R86" s="230"/>
      <c r="S86" s="230" t="s">
        <v>180</v>
      </c>
      <c r="T86" s="230" t="s">
        <v>181</v>
      </c>
      <c r="U86" s="230">
        <v>0.22</v>
      </c>
      <c r="V86" s="230">
        <f>ROUND(E86*U86,2)</f>
        <v>0.92</v>
      </c>
      <c r="W86" s="230"/>
      <c r="X86" s="230" t="s">
        <v>158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159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8" t="s">
        <v>265</v>
      </c>
      <c r="D87" s="232"/>
      <c r="E87" s="233">
        <v>4.18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161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1">
        <v>31</v>
      </c>
      <c r="B88" s="242" t="s">
        <v>266</v>
      </c>
      <c r="C88" s="257" t="s">
        <v>267</v>
      </c>
      <c r="D88" s="243" t="s">
        <v>164</v>
      </c>
      <c r="E88" s="244">
        <v>3.91</v>
      </c>
      <c r="F88" s="245"/>
      <c r="G88" s="246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180</v>
      </c>
      <c r="T88" s="230" t="s">
        <v>181</v>
      </c>
      <c r="U88" s="230">
        <v>1.92</v>
      </c>
      <c r="V88" s="230">
        <f>ROUND(E88*U88,2)</f>
        <v>7.51</v>
      </c>
      <c r="W88" s="230"/>
      <c r="X88" s="230" t="s">
        <v>158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234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58" t="s">
        <v>268</v>
      </c>
      <c r="D89" s="232"/>
      <c r="E89" s="233">
        <v>1.45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1"/>
      <c r="Z89" s="211"/>
      <c r="AA89" s="211"/>
      <c r="AB89" s="211"/>
      <c r="AC89" s="211"/>
      <c r="AD89" s="211"/>
      <c r="AE89" s="211"/>
      <c r="AF89" s="211"/>
      <c r="AG89" s="211" t="s">
        <v>161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58" t="s">
        <v>269</v>
      </c>
      <c r="D90" s="232"/>
      <c r="E90" s="233">
        <v>2.46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1"/>
      <c r="Z90" s="211"/>
      <c r="AA90" s="211"/>
      <c r="AB90" s="211"/>
      <c r="AC90" s="211"/>
      <c r="AD90" s="211"/>
      <c r="AE90" s="211"/>
      <c r="AF90" s="211"/>
      <c r="AG90" s="211" t="s">
        <v>161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1">
        <v>32</v>
      </c>
      <c r="B91" s="242" t="s">
        <v>270</v>
      </c>
      <c r="C91" s="257" t="s">
        <v>271</v>
      </c>
      <c r="D91" s="243" t="s">
        <v>164</v>
      </c>
      <c r="E91" s="244">
        <v>1.9991000000000001</v>
      </c>
      <c r="F91" s="245"/>
      <c r="G91" s="246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0.02</v>
      </c>
      <c r="Q91" s="230">
        <f>ROUND(E91*P91,2)</f>
        <v>0.04</v>
      </c>
      <c r="R91" s="230"/>
      <c r="S91" s="230" t="s">
        <v>180</v>
      </c>
      <c r="T91" s="230" t="s">
        <v>181</v>
      </c>
      <c r="U91" s="230">
        <v>0.14699999999999999</v>
      </c>
      <c r="V91" s="230">
        <f>ROUND(E91*U91,2)</f>
        <v>0.28999999999999998</v>
      </c>
      <c r="W91" s="230"/>
      <c r="X91" s="230" t="s">
        <v>158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159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58" t="s">
        <v>272</v>
      </c>
      <c r="D92" s="232"/>
      <c r="E92" s="233">
        <v>1.9991000000000001</v>
      </c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11"/>
      <c r="Z92" s="211"/>
      <c r="AA92" s="211"/>
      <c r="AB92" s="211"/>
      <c r="AC92" s="211"/>
      <c r="AD92" s="211"/>
      <c r="AE92" s="211"/>
      <c r="AF92" s="211"/>
      <c r="AG92" s="211" t="s">
        <v>161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33</v>
      </c>
      <c r="B93" s="249" t="s">
        <v>273</v>
      </c>
      <c r="C93" s="260" t="s">
        <v>274</v>
      </c>
      <c r="D93" s="250" t="s">
        <v>231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1.933E-2</v>
      </c>
      <c r="Q93" s="230">
        <f>ROUND(E93*P93,2)</f>
        <v>0.02</v>
      </c>
      <c r="R93" s="230"/>
      <c r="S93" s="230" t="s">
        <v>180</v>
      </c>
      <c r="T93" s="230" t="s">
        <v>181</v>
      </c>
      <c r="U93" s="230">
        <v>300.86599999999999</v>
      </c>
      <c r="V93" s="230">
        <f>ROUND(E93*U93,2)</f>
        <v>300.87</v>
      </c>
      <c r="W93" s="230"/>
      <c r="X93" s="230" t="s">
        <v>158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159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8">
        <v>34</v>
      </c>
      <c r="B94" s="249" t="s">
        <v>275</v>
      </c>
      <c r="C94" s="260" t="s">
        <v>276</v>
      </c>
      <c r="D94" s="250" t="s">
        <v>231</v>
      </c>
      <c r="E94" s="251">
        <v>1</v>
      </c>
      <c r="F94" s="252"/>
      <c r="G94" s="253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3.1870000000000002E-2</v>
      </c>
      <c r="Q94" s="230">
        <f>ROUND(E94*P94,2)</f>
        <v>0.03</v>
      </c>
      <c r="R94" s="230"/>
      <c r="S94" s="230" t="s">
        <v>180</v>
      </c>
      <c r="T94" s="230" t="s">
        <v>181</v>
      </c>
      <c r="U94" s="230">
        <v>266.68799999999999</v>
      </c>
      <c r="V94" s="230">
        <f>ROUND(E94*U94,2)</f>
        <v>266.69</v>
      </c>
      <c r="W94" s="230"/>
      <c r="X94" s="230" t="s">
        <v>158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159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8">
        <v>35</v>
      </c>
      <c r="B95" s="249" t="s">
        <v>277</v>
      </c>
      <c r="C95" s="260" t="s">
        <v>278</v>
      </c>
      <c r="D95" s="250" t="s">
        <v>231</v>
      </c>
      <c r="E95" s="251">
        <v>1</v>
      </c>
      <c r="F95" s="252"/>
      <c r="G95" s="253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9.5E-4</v>
      </c>
      <c r="O95" s="230">
        <f>ROUND(E95*N95,2)</f>
        <v>0</v>
      </c>
      <c r="P95" s="230">
        <v>0.38472000000000001</v>
      </c>
      <c r="Q95" s="230">
        <f>ROUND(E95*P95,2)</f>
        <v>0.38</v>
      </c>
      <c r="R95" s="230"/>
      <c r="S95" s="230" t="s">
        <v>180</v>
      </c>
      <c r="T95" s="230" t="s">
        <v>181</v>
      </c>
      <c r="U95" s="230">
        <v>269.4144</v>
      </c>
      <c r="V95" s="230">
        <f>ROUND(E95*U95,2)</f>
        <v>269.41000000000003</v>
      </c>
      <c r="W95" s="230"/>
      <c r="X95" s="230" t="s">
        <v>158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159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36</v>
      </c>
      <c r="B96" s="249" t="s">
        <v>279</v>
      </c>
      <c r="C96" s="260" t="s">
        <v>280</v>
      </c>
      <c r="D96" s="250" t="s">
        <v>240</v>
      </c>
      <c r="E96" s="251">
        <v>1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9.1999999999999998E-3</v>
      </c>
      <c r="Q96" s="230">
        <f>ROUND(E96*P96,2)</f>
        <v>0.01</v>
      </c>
      <c r="R96" s="230"/>
      <c r="S96" s="230" t="s">
        <v>180</v>
      </c>
      <c r="T96" s="230" t="s">
        <v>181</v>
      </c>
      <c r="U96" s="230">
        <v>0.46500000000000002</v>
      </c>
      <c r="V96" s="230">
        <f>ROUND(E96*U96,2)</f>
        <v>0.47</v>
      </c>
      <c r="W96" s="230"/>
      <c r="X96" s="230" t="s">
        <v>158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159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8">
        <v>37</v>
      </c>
      <c r="B97" s="249" t="s">
        <v>281</v>
      </c>
      <c r="C97" s="260" t="s">
        <v>282</v>
      </c>
      <c r="D97" s="250" t="s">
        <v>240</v>
      </c>
      <c r="E97" s="251">
        <v>1</v>
      </c>
      <c r="F97" s="252"/>
      <c r="G97" s="253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0</v>
      </c>
      <c r="O97" s="230">
        <f>ROUND(E97*N97,2)</f>
        <v>0</v>
      </c>
      <c r="P97" s="230">
        <v>6.7000000000000004E-2</v>
      </c>
      <c r="Q97" s="230">
        <f>ROUND(E97*P97,2)</f>
        <v>7.0000000000000007E-2</v>
      </c>
      <c r="R97" s="230"/>
      <c r="S97" s="230" t="s">
        <v>180</v>
      </c>
      <c r="T97" s="230" t="s">
        <v>181</v>
      </c>
      <c r="U97" s="230">
        <v>0.31</v>
      </c>
      <c r="V97" s="230">
        <f>ROUND(E97*U97,2)</f>
        <v>0.31</v>
      </c>
      <c r="W97" s="230"/>
      <c r="X97" s="230" t="s">
        <v>158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159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8">
        <v>38</v>
      </c>
      <c r="B98" s="249" t="s">
        <v>283</v>
      </c>
      <c r="C98" s="260" t="s">
        <v>284</v>
      </c>
      <c r="D98" s="250" t="s">
        <v>240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1.56E-3</v>
      </c>
      <c r="Q98" s="230">
        <f>ROUND(E98*P98,2)</f>
        <v>0</v>
      </c>
      <c r="R98" s="230"/>
      <c r="S98" s="230" t="s">
        <v>180</v>
      </c>
      <c r="T98" s="230" t="s">
        <v>181</v>
      </c>
      <c r="U98" s="230">
        <v>0.217</v>
      </c>
      <c r="V98" s="230">
        <f>ROUND(E98*U98,2)</f>
        <v>0.22</v>
      </c>
      <c r="W98" s="230"/>
      <c r="X98" s="230" t="s">
        <v>158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159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39</v>
      </c>
      <c r="B99" s="249" t="s">
        <v>285</v>
      </c>
      <c r="C99" s="260" t="s">
        <v>286</v>
      </c>
      <c r="D99" s="250" t="s">
        <v>231</v>
      </c>
      <c r="E99" s="251">
        <v>7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1.8E-3</v>
      </c>
      <c r="Q99" s="230">
        <f>ROUND(E99*P99,2)</f>
        <v>0.01</v>
      </c>
      <c r="R99" s="230"/>
      <c r="S99" s="230" t="s">
        <v>180</v>
      </c>
      <c r="T99" s="230" t="s">
        <v>181</v>
      </c>
      <c r="U99" s="230">
        <v>0.11</v>
      </c>
      <c r="V99" s="230">
        <f>ROUND(E99*U99,2)</f>
        <v>0.77</v>
      </c>
      <c r="W99" s="230"/>
      <c r="X99" s="230" t="s">
        <v>158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159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8">
        <v>40</v>
      </c>
      <c r="B100" s="249" t="s">
        <v>287</v>
      </c>
      <c r="C100" s="260" t="s">
        <v>288</v>
      </c>
      <c r="D100" s="250" t="s">
        <v>231</v>
      </c>
      <c r="E100" s="251">
        <v>1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0.17399999999999999</v>
      </c>
      <c r="Q100" s="230">
        <f>ROUND(E100*P100,2)</f>
        <v>0.17</v>
      </c>
      <c r="R100" s="230"/>
      <c r="S100" s="230" t="s">
        <v>180</v>
      </c>
      <c r="T100" s="230" t="s">
        <v>181</v>
      </c>
      <c r="U100" s="230">
        <v>0.95</v>
      </c>
      <c r="V100" s="230">
        <f>ROUND(E100*U100,2)</f>
        <v>0.95</v>
      </c>
      <c r="W100" s="230"/>
      <c r="X100" s="230" t="s">
        <v>158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159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1">
        <v>41</v>
      </c>
      <c r="B101" s="242" t="s">
        <v>289</v>
      </c>
      <c r="C101" s="257" t="s">
        <v>290</v>
      </c>
      <c r="D101" s="243" t="s">
        <v>164</v>
      </c>
      <c r="E101" s="244">
        <v>2.5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2.5000000000000001E-2</v>
      </c>
      <c r="Q101" s="230">
        <f>ROUND(E101*P101,2)</f>
        <v>0.06</v>
      </c>
      <c r="R101" s="230"/>
      <c r="S101" s="230" t="s">
        <v>180</v>
      </c>
      <c r="T101" s="230" t="s">
        <v>181</v>
      </c>
      <c r="U101" s="230">
        <v>0.2</v>
      </c>
      <c r="V101" s="230">
        <f>ROUND(E101*U101,2)</f>
        <v>0.5</v>
      </c>
      <c r="W101" s="230"/>
      <c r="X101" s="230" t="s">
        <v>158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159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58" t="s">
        <v>291</v>
      </c>
      <c r="D102" s="232"/>
      <c r="E102" s="233">
        <v>2.5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161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1">
        <v>42</v>
      </c>
      <c r="B103" s="242" t="s">
        <v>292</v>
      </c>
      <c r="C103" s="257" t="s">
        <v>293</v>
      </c>
      <c r="D103" s="243" t="s">
        <v>164</v>
      </c>
      <c r="E103" s="244">
        <v>35.08</v>
      </c>
      <c r="F103" s="245"/>
      <c r="G103" s="246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1E-3</v>
      </c>
      <c r="Q103" s="230">
        <f>ROUND(E103*P103,2)</f>
        <v>0.04</v>
      </c>
      <c r="R103" s="230"/>
      <c r="S103" s="230" t="s">
        <v>180</v>
      </c>
      <c r="T103" s="230" t="s">
        <v>181</v>
      </c>
      <c r="U103" s="230">
        <v>0.255</v>
      </c>
      <c r="V103" s="230">
        <f>ROUND(E103*U103,2)</f>
        <v>8.9499999999999993</v>
      </c>
      <c r="W103" s="230"/>
      <c r="X103" s="230" t="s">
        <v>158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159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58" t="s">
        <v>294</v>
      </c>
      <c r="D104" s="232"/>
      <c r="E104" s="233">
        <v>35.08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161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8">
        <v>43</v>
      </c>
      <c r="B105" s="249" t="s">
        <v>295</v>
      </c>
      <c r="C105" s="260" t="s">
        <v>296</v>
      </c>
      <c r="D105" s="250" t="s">
        <v>240</v>
      </c>
      <c r="E105" s="251">
        <v>1</v>
      </c>
      <c r="F105" s="252"/>
      <c r="G105" s="253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180</v>
      </c>
      <c r="T105" s="230" t="s">
        <v>181</v>
      </c>
      <c r="U105" s="230">
        <v>0</v>
      </c>
      <c r="V105" s="230">
        <f>ROUND(E105*U105,2)</f>
        <v>0</v>
      </c>
      <c r="W105" s="230"/>
      <c r="X105" s="230" t="s">
        <v>158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234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48">
        <v>44</v>
      </c>
      <c r="B106" s="249" t="s">
        <v>297</v>
      </c>
      <c r="C106" s="260" t="s">
        <v>298</v>
      </c>
      <c r="D106" s="250" t="s">
        <v>240</v>
      </c>
      <c r="E106" s="251">
        <v>1</v>
      </c>
      <c r="F106" s="252"/>
      <c r="G106" s="253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180</v>
      </c>
      <c r="T106" s="230" t="s">
        <v>181</v>
      </c>
      <c r="U106" s="230">
        <v>0</v>
      </c>
      <c r="V106" s="230">
        <f>ROUND(E106*U106,2)</f>
        <v>0</v>
      </c>
      <c r="W106" s="230"/>
      <c r="X106" s="230" t="s">
        <v>158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159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1">
        <v>45</v>
      </c>
      <c r="B107" s="242" t="s">
        <v>299</v>
      </c>
      <c r="C107" s="257" t="s">
        <v>300</v>
      </c>
      <c r="D107" s="243" t="s">
        <v>240</v>
      </c>
      <c r="E107" s="244">
        <v>1</v>
      </c>
      <c r="F107" s="245"/>
      <c r="G107" s="246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180</v>
      </c>
      <c r="T107" s="230" t="s">
        <v>181</v>
      </c>
      <c r="U107" s="230">
        <v>0</v>
      </c>
      <c r="V107" s="230">
        <f>ROUND(E107*U107,2)</f>
        <v>0</v>
      </c>
      <c r="W107" s="230"/>
      <c r="X107" s="230" t="s">
        <v>158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159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59" t="s">
        <v>301</v>
      </c>
      <c r="D108" s="247"/>
      <c r="E108" s="247"/>
      <c r="F108" s="247"/>
      <c r="G108" s="247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176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35" t="s">
        <v>151</v>
      </c>
      <c r="B109" s="236" t="s">
        <v>93</v>
      </c>
      <c r="C109" s="256" t="s">
        <v>94</v>
      </c>
      <c r="D109" s="237"/>
      <c r="E109" s="238"/>
      <c r="F109" s="239"/>
      <c r="G109" s="240">
        <f>SUMIF(AG110:AG110,"&lt;&gt;NOR",G110:G110)</f>
        <v>0</v>
      </c>
      <c r="H109" s="234"/>
      <c r="I109" s="234">
        <f>SUM(I110:I110)</f>
        <v>0</v>
      </c>
      <c r="J109" s="234"/>
      <c r="K109" s="234">
        <f>SUM(K110:K110)</f>
        <v>0</v>
      </c>
      <c r="L109" s="234"/>
      <c r="M109" s="234">
        <f>SUM(M110:M110)</f>
        <v>0</v>
      </c>
      <c r="N109" s="234"/>
      <c r="O109" s="234">
        <f>SUM(O110:O110)</f>
        <v>0</v>
      </c>
      <c r="P109" s="234"/>
      <c r="Q109" s="234">
        <f>SUM(Q110:Q110)</f>
        <v>0</v>
      </c>
      <c r="R109" s="234"/>
      <c r="S109" s="234"/>
      <c r="T109" s="234"/>
      <c r="U109" s="234"/>
      <c r="V109" s="234">
        <f>SUM(V110:V110)</f>
        <v>31.77</v>
      </c>
      <c r="W109" s="234"/>
      <c r="X109" s="234"/>
      <c r="AG109" t="s">
        <v>152</v>
      </c>
    </row>
    <row r="110" spans="1:60" ht="22.5" outlineLevel="1" x14ac:dyDescent="0.2">
      <c r="A110" s="248">
        <v>46</v>
      </c>
      <c r="B110" s="249" t="s">
        <v>302</v>
      </c>
      <c r="C110" s="260" t="s">
        <v>303</v>
      </c>
      <c r="D110" s="250" t="s">
        <v>304</v>
      </c>
      <c r="E110" s="251">
        <v>5.77684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180</v>
      </c>
      <c r="T110" s="230" t="s">
        <v>181</v>
      </c>
      <c r="U110" s="230">
        <v>5.5</v>
      </c>
      <c r="V110" s="230">
        <f>ROUND(E110*U110,2)</f>
        <v>31.77</v>
      </c>
      <c r="W110" s="230"/>
      <c r="X110" s="230" t="s">
        <v>158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234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35" t="s">
        <v>151</v>
      </c>
      <c r="B111" s="236" t="s">
        <v>95</v>
      </c>
      <c r="C111" s="256" t="s">
        <v>96</v>
      </c>
      <c r="D111" s="237"/>
      <c r="E111" s="238"/>
      <c r="F111" s="239"/>
      <c r="G111" s="240">
        <f>SUMIF(AG112:AG113,"&lt;&gt;NOR",G112:G113)</f>
        <v>0</v>
      </c>
      <c r="H111" s="234"/>
      <c r="I111" s="234">
        <f>SUM(I112:I113)</f>
        <v>0</v>
      </c>
      <c r="J111" s="234"/>
      <c r="K111" s="234">
        <f>SUM(K112:K113)</f>
        <v>0</v>
      </c>
      <c r="L111" s="234"/>
      <c r="M111" s="234">
        <f>SUM(M112:M113)</f>
        <v>0</v>
      </c>
      <c r="N111" s="234"/>
      <c r="O111" s="234">
        <f>SUM(O112:O113)</f>
        <v>0</v>
      </c>
      <c r="P111" s="234"/>
      <c r="Q111" s="234">
        <f>SUM(Q112:Q113)</f>
        <v>0</v>
      </c>
      <c r="R111" s="234"/>
      <c r="S111" s="234"/>
      <c r="T111" s="234"/>
      <c r="U111" s="234"/>
      <c r="V111" s="234">
        <f>SUM(V112:V113)</f>
        <v>3.34</v>
      </c>
      <c r="W111" s="234"/>
      <c r="X111" s="234"/>
      <c r="AG111" t="s">
        <v>152</v>
      </c>
    </row>
    <row r="112" spans="1:60" ht="22.5" outlineLevel="1" x14ac:dyDescent="0.2">
      <c r="A112" s="241">
        <v>47</v>
      </c>
      <c r="B112" s="242" t="s">
        <v>305</v>
      </c>
      <c r="C112" s="257" t="s">
        <v>306</v>
      </c>
      <c r="D112" s="243" t="s">
        <v>164</v>
      </c>
      <c r="E112" s="244">
        <v>7.6559999999999997</v>
      </c>
      <c r="F112" s="245"/>
      <c r="G112" s="246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0"/>
      <c r="S112" s="230" t="s">
        <v>180</v>
      </c>
      <c r="T112" s="230" t="s">
        <v>181</v>
      </c>
      <c r="U112" s="230">
        <v>0.43608999999999998</v>
      </c>
      <c r="V112" s="230">
        <f>ROUND(E112*U112,2)</f>
        <v>3.34</v>
      </c>
      <c r="W112" s="230"/>
      <c r="X112" s="230" t="s">
        <v>307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308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58" t="s">
        <v>309</v>
      </c>
      <c r="D113" s="232"/>
      <c r="E113" s="233">
        <v>7.66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161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151</v>
      </c>
      <c r="B114" s="236" t="s">
        <v>101</v>
      </c>
      <c r="C114" s="256" t="s">
        <v>102</v>
      </c>
      <c r="D114" s="237"/>
      <c r="E114" s="238"/>
      <c r="F114" s="239"/>
      <c r="G114" s="240">
        <f>SUMIF(AG115:AG115,"&lt;&gt;NOR",G115:G115)</f>
        <v>0</v>
      </c>
      <c r="H114" s="234"/>
      <c r="I114" s="234">
        <f>SUM(I115:I115)</f>
        <v>0</v>
      </c>
      <c r="J114" s="234"/>
      <c r="K114" s="234">
        <f>SUM(K115:K115)</f>
        <v>0</v>
      </c>
      <c r="L114" s="234"/>
      <c r="M114" s="234">
        <f>SUM(M115:M115)</f>
        <v>0</v>
      </c>
      <c r="N114" s="234"/>
      <c r="O114" s="234">
        <f>SUM(O115:O115)</f>
        <v>0</v>
      </c>
      <c r="P114" s="234"/>
      <c r="Q114" s="234">
        <f>SUM(Q115:Q115)</f>
        <v>0</v>
      </c>
      <c r="R114" s="234"/>
      <c r="S114" s="234"/>
      <c r="T114" s="234"/>
      <c r="U114" s="234"/>
      <c r="V114" s="234">
        <f>SUM(V115:V115)</f>
        <v>0</v>
      </c>
      <c r="W114" s="234"/>
      <c r="X114" s="234"/>
      <c r="AG114" t="s">
        <v>152</v>
      </c>
    </row>
    <row r="115" spans="1:60" outlineLevel="1" x14ac:dyDescent="0.2">
      <c r="A115" s="248">
        <v>48</v>
      </c>
      <c r="B115" s="249" t="s">
        <v>310</v>
      </c>
      <c r="C115" s="260" t="s">
        <v>311</v>
      </c>
      <c r="D115" s="250" t="s">
        <v>231</v>
      </c>
      <c r="E115" s="251">
        <v>1</v>
      </c>
      <c r="F115" s="252"/>
      <c r="G115" s="253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180</v>
      </c>
      <c r="T115" s="230" t="s">
        <v>181</v>
      </c>
      <c r="U115" s="230">
        <v>0</v>
      </c>
      <c r="V115" s="230">
        <f>ROUND(E115*U115,2)</f>
        <v>0</v>
      </c>
      <c r="W115" s="230"/>
      <c r="X115" s="230" t="s">
        <v>158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159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35" t="s">
        <v>151</v>
      </c>
      <c r="B116" s="236" t="s">
        <v>105</v>
      </c>
      <c r="C116" s="256" t="s">
        <v>106</v>
      </c>
      <c r="D116" s="237"/>
      <c r="E116" s="238"/>
      <c r="F116" s="239"/>
      <c r="G116" s="240">
        <f>SUMIF(AG117:AG132,"&lt;&gt;NOR",G117:G132)</f>
        <v>0</v>
      </c>
      <c r="H116" s="234"/>
      <c r="I116" s="234">
        <f>SUM(I117:I132)</f>
        <v>0</v>
      </c>
      <c r="J116" s="234"/>
      <c r="K116" s="234">
        <f>SUM(K117:K132)</f>
        <v>0</v>
      </c>
      <c r="L116" s="234"/>
      <c r="M116" s="234">
        <f>SUM(M117:M132)</f>
        <v>0</v>
      </c>
      <c r="N116" s="234"/>
      <c r="O116" s="234">
        <f>SUM(O117:O132)</f>
        <v>0.19999999999999998</v>
      </c>
      <c r="P116" s="234"/>
      <c r="Q116" s="234">
        <f>SUM(Q117:Q132)</f>
        <v>0</v>
      </c>
      <c r="R116" s="234"/>
      <c r="S116" s="234"/>
      <c r="T116" s="234"/>
      <c r="U116" s="234"/>
      <c r="V116" s="234">
        <f>SUM(V117:V132)</f>
        <v>30.5</v>
      </c>
      <c r="W116" s="234"/>
      <c r="X116" s="234"/>
      <c r="AG116" t="s">
        <v>152</v>
      </c>
    </row>
    <row r="117" spans="1:60" outlineLevel="1" x14ac:dyDescent="0.2">
      <c r="A117" s="248">
        <v>49</v>
      </c>
      <c r="B117" s="249" t="s">
        <v>312</v>
      </c>
      <c r="C117" s="260" t="s">
        <v>313</v>
      </c>
      <c r="D117" s="250" t="s">
        <v>231</v>
      </c>
      <c r="E117" s="251">
        <v>6</v>
      </c>
      <c r="F117" s="252"/>
      <c r="G117" s="253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/>
      <c r="S117" s="230" t="s">
        <v>180</v>
      </c>
      <c r="T117" s="230" t="s">
        <v>181</v>
      </c>
      <c r="U117" s="230">
        <v>1.45</v>
      </c>
      <c r="V117" s="230">
        <f>ROUND(E117*U117,2)</f>
        <v>8.6999999999999993</v>
      </c>
      <c r="W117" s="230"/>
      <c r="X117" s="230" t="s">
        <v>158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159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8">
        <v>50</v>
      </c>
      <c r="B118" s="249" t="s">
        <v>314</v>
      </c>
      <c r="C118" s="260" t="s">
        <v>315</v>
      </c>
      <c r="D118" s="250" t="s">
        <v>231</v>
      </c>
      <c r="E118" s="251">
        <v>5</v>
      </c>
      <c r="F118" s="252"/>
      <c r="G118" s="253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15</v>
      </c>
      <c r="M118" s="230">
        <f>G118*(1+L118/100)</f>
        <v>0</v>
      </c>
      <c r="N118" s="230">
        <v>2.0000000000000002E-5</v>
      </c>
      <c r="O118" s="230">
        <f>ROUND(E118*N118,2)</f>
        <v>0</v>
      </c>
      <c r="P118" s="230">
        <v>0</v>
      </c>
      <c r="Q118" s="230">
        <f>ROUND(E118*P118,2)</f>
        <v>0</v>
      </c>
      <c r="R118" s="230"/>
      <c r="S118" s="230" t="s">
        <v>156</v>
      </c>
      <c r="T118" s="230" t="s">
        <v>181</v>
      </c>
      <c r="U118" s="230">
        <v>4.0199999999999996</v>
      </c>
      <c r="V118" s="230">
        <f>ROUND(E118*U118,2)</f>
        <v>20.100000000000001</v>
      </c>
      <c r="W118" s="230"/>
      <c r="X118" s="230" t="s">
        <v>158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159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8">
        <v>51</v>
      </c>
      <c r="B119" s="249" t="s">
        <v>316</v>
      </c>
      <c r="C119" s="260" t="s">
        <v>317</v>
      </c>
      <c r="D119" s="250" t="s">
        <v>231</v>
      </c>
      <c r="E119" s="251">
        <v>1</v>
      </c>
      <c r="F119" s="252"/>
      <c r="G119" s="253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180</v>
      </c>
      <c r="T119" s="230" t="s">
        <v>181</v>
      </c>
      <c r="U119" s="230">
        <v>1.7</v>
      </c>
      <c r="V119" s="230">
        <f>ROUND(E119*U119,2)</f>
        <v>1.7</v>
      </c>
      <c r="W119" s="230"/>
      <c r="X119" s="230" t="s">
        <v>158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159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48">
        <v>52</v>
      </c>
      <c r="B120" s="249" t="s">
        <v>318</v>
      </c>
      <c r="C120" s="260" t="s">
        <v>319</v>
      </c>
      <c r="D120" s="250" t="s">
        <v>231</v>
      </c>
      <c r="E120" s="251">
        <v>6</v>
      </c>
      <c r="F120" s="252"/>
      <c r="G120" s="253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15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0"/>
      <c r="S120" s="230" t="s">
        <v>180</v>
      </c>
      <c r="T120" s="230" t="s">
        <v>181</v>
      </c>
      <c r="U120" s="230">
        <v>0</v>
      </c>
      <c r="V120" s="230">
        <f>ROUND(E120*U120,2)</f>
        <v>0</v>
      </c>
      <c r="W120" s="230"/>
      <c r="X120" s="230" t="s">
        <v>158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320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41">
        <v>53</v>
      </c>
      <c r="B121" s="242" t="s">
        <v>321</v>
      </c>
      <c r="C121" s="257" t="s">
        <v>322</v>
      </c>
      <c r="D121" s="243" t="s">
        <v>240</v>
      </c>
      <c r="E121" s="244">
        <v>1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180</v>
      </c>
      <c r="T121" s="230" t="s">
        <v>181</v>
      </c>
      <c r="U121" s="230">
        <v>0</v>
      </c>
      <c r="V121" s="230">
        <f>ROUND(E121*U121,2)</f>
        <v>0</v>
      </c>
      <c r="W121" s="230"/>
      <c r="X121" s="230" t="s">
        <v>158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320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28"/>
      <c r="B122" s="229"/>
      <c r="C122" s="259" t="s">
        <v>323</v>
      </c>
      <c r="D122" s="247"/>
      <c r="E122" s="247"/>
      <c r="F122" s="247"/>
      <c r="G122" s="247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176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54" t="str">
        <f>C122</f>
        <v>Odstranění stávajícího nátěru, přebroušení, vyčištění, seřízení, zákl. nátěr, min. 2x vrchní nátěr, oprava kování, seštelování pantů, doplnění těsnění.</v>
      </c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48">
        <v>54</v>
      </c>
      <c r="B123" s="249" t="s">
        <v>324</v>
      </c>
      <c r="C123" s="260" t="s">
        <v>325</v>
      </c>
      <c r="D123" s="250" t="s">
        <v>231</v>
      </c>
      <c r="E123" s="251">
        <v>5</v>
      </c>
      <c r="F123" s="252"/>
      <c r="G123" s="253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15</v>
      </c>
      <c r="M123" s="230">
        <f>G123*(1+L123/100)</f>
        <v>0</v>
      </c>
      <c r="N123" s="230">
        <v>8.0000000000000004E-4</v>
      </c>
      <c r="O123" s="230">
        <f>ROUND(E123*N123,2)</f>
        <v>0</v>
      </c>
      <c r="P123" s="230">
        <v>0</v>
      </c>
      <c r="Q123" s="230">
        <f>ROUND(E123*P123,2)</f>
        <v>0</v>
      </c>
      <c r="R123" s="230"/>
      <c r="S123" s="230" t="s">
        <v>180</v>
      </c>
      <c r="T123" s="230" t="s">
        <v>181</v>
      </c>
      <c r="U123" s="230">
        <v>0</v>
      </c>
      <c r="V123" s="230">
        <f>ROUND(E123*U123,2)</f>
        <v>0</v>
      </c>
      <c r="W123" s="230"/>
      <c r="X123" s="230" t="s">
        <v>226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326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8">
        <v>55</v>
      </c>
      <c r="B124" s="249" t="s">
        <v>327</v>
      </c>
      <c r="C124" s="260" t="s">
        <v>328</v>
      </c>
      <c r="D124" s="250" t="s">
        <v>231</v>
      </c>
      <c r="E124" s="251">
        <v>1</v>
      </c>
      <c r="F124" s="252"/>
      <c r="G124" s="253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0</v>
      </c>
      <c r="Q124" s="230">
        <f>ROUND(E124*P124,2)</f>
        <v>0</v>
      </c>
      <c r="R124" s="230"/>
      <c r="S124" s="230" t="s">
        <v>180</v>
      </c>
      <c r="T124" s="230" t="s">
        <v>181</v>
      </c>
      <c r="U124" s="230">
        <v>0</v>
      </c>
      <c r="V124" s="230">
        <f>ROUND(E124*U124,2)</f>
        <v>0</v>
      </c>
      <c r="W124" s="230"/>
      <c r="X124" s="230" t="s">
        <v>226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227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48">
        <v>56</v>
      </c>
      <c r="B125" s="249" t="s">
        <v>329</v>
      </c>
      <c r="C125" s="260" t="s">
        <v>330</v>
      </c>
      <c r="D125" s="250" t="s">
        <v>231</v>
      </c>
      <c r="E125" s="251">
        <v>2</v>
      </c>
      <c r="F125" s="252"/>
      <c r="G125" s="253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1.4999999999999999E-2</v>
      </c>
      <c r="O125" s="230">
        <f>ROUND(E125*N125,2)</f>
        <v>0.03</v>
      </c>
      <c r="P125" s="230">
        <v>0</v>
      </c>
      <c r="Q125" s="230">
        <f>ROUND(E125*P125,2)</f>
        <v>0</v>
      </c>
      <c r="R125" s="230"/>
      <c r="S125" s="230" t="s">
        <v>180</v>
      </c>
      <c r="T125" s="230" t="s">
        <v>181</v>
      </c>
      <c r="U125" s="230">
        <v>0</v>
      </c>
      <c r="V125" s="230">
        <f>ROUND(E125*U125,2)</f>
        <v>0</v>
      </c>
      <c r="W125" s="230"/>
      <c r="X125" s="230" t="s">
        <v>226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227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48">
        <v>57</v>
      </c>
      <c r="B126" s="249" t="s">
        <v>331</v>
      </c>
      <c r="C126" s="260" t="s">
        <v>332</v>
      </c>
      <c r="D126" s="250" t="s">
        <v>231</v>
      </c>
      <c r="E126" s="251">
        <v>1</v>
      </c>
      <c r="F126" s="252"/>
      <c r="G126" s="253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15</v>
      </c>
      <c r="M126" s="230">
        <f>G126*(1+L126/100)</f>
        <v>0</v>
      </c>
      <c r="N126" s="230">
        <v>1.7000000000000001E-2</v>
      </c>
      <c r="O126" s="230">
        <f>ROUND(E126*N126,2)</f>
        <v>0.02</v>
      </c>
      <c r="P126" s="230">
        <v>0</v>
      </c>
      <c r="Q126" s="230">
        <f>ROUND(E126*P126,2)</f>
        <v>0</v>
      </c>
      <c r="R126" s="230"/>
      <c r="S126" s="230" t="s">
        <v>180</v>
      </c>
      <c r="T126" s="230" t="s">
        <v>181</v>
      </c>
      <c r="U126" s="230">
        <v>0</v>
      </c>
      <c r="V126" s="230">
        <f>ROUND(E126*U126,2)</f>
        <v>0</v>
      </c>
      <c r="W126" s="230"/>
      <c r="X126" s="230" t="s">
        <v>226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227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8">
        <v>58</v>
      </c>
      <c r="B127" s="249" t="s">
        <v>333</v>
      </c>
      <c r="C127" s="260" t="s">
        <v>334</v>
      </c>
      <c r="D127" s="250" t="s">
        <v>231</v>
      </c>
      <c r="E127" s="251">
        <v>2</v>
      </c>
      <c r="F127" s="252"/>
      <c r="G127" s="253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0.02</v>
      </c>
      <c r="O127" s="230">
        <f>ROUND(E127*N127,2)</f>
        <v>0.04</v>
      </c>
      <c r="P127" s="230">
        <v>0</v>
      </c>
      <c r="Q127" s="230">
        <f>ROUND(E127*P127,2)</f>
        <v>0</v>
      </c>
      <c r="R127" s="230"/>
      <c r="S127" s="230" t="s">
        <v>180</v>
      </c>
      <c r="T127" s="230" t="s">
        <v>181</v>
      </c>
      <c r="U127" s="230">
        <v>0</v>
      </c>
      <c r="V127" s="230">
        <f>ROUND(E127*U127,2)</f>
        <v>0</v>
      </c>
      <c r="W127" s="230"/>
      <c r="X127" s="230" t="s">
        <v>226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227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48">
        <v>59</v>
      </c>
      <c r="B128" s="249" t="s">
        <v>335</v>
      </c>
      <c r="C128" s="260" t="s">
        <v>336</v>
      </c>
      <c r="D128" s="250" t="s">
        <v>231</v>
      </c>
      <c r="E128" s="251">
        <v>1</v>
      </c>
      <c r="F128" s="252"/>
      <c r="G128" s="253">
        <f>ROUND(E128*F128,2)</f>
        <v>0</v>
      </c>
      <c r="H128" s="231"/>
      <c r="I128" s="230">
        <f>ROUND(E128*H128,2)</f>
        <v>0</v>
      </c>
      <c r="J128" s="231"/>
      <c r="K128" s="230">
        <f>ROUND(E128*J128,2)</f>
        <v>0</v>
      </c>
      <c r="L128" s="230">
        <v>15</v>
      </c>
      <c r="M128" s="230">
        <f>G128*(1+L128/100)</f>
        <v>0</v>
      </c>
      <c r="N128" s="230">
        <v>2.5000000000000001E-2</v>
      </c>
      <c r="O128" s="230">
        <f>ROUND(E128*N128,2)</f>
        <v>0.03</v>
      </c>
      <c r="P128" s="230">
        <v>0</v>
      </c>
      <c r="Q128" s="230">
        <f>ROUND(E128*P128,2)</f>
        <v>0</v>
      </c>
      <c r="R128" s="230"/>
      <c r="S128" s="230" t="s">
        <v>180</v>
      </c>
      <c r="T128" s="230" t="s">
        <v>181</v>
      </c>
      <c r="U128" s="230">
        <v>0</v>
      </c>
      <c r="V128" s="230">
        <f>ROUND(E128*U128,2)</f>
        <v>0</v>
      </c>
      <c r="W128" s="230"/>
      <c r="X128" s="230" t="s">
        <v>226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227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48">
        <v>60</v>
      </c>
      <c r="B129" s="249" t="s">
        <v>337</v>
      </c>
      <c r="C129" s="260" t="s">
        <v>338</v>
      </c>
      <c r="D129" s="250" t="s">
        <v>231</v>
      </c>
      <c r="E129" s="251">
        <v>2</v>
      </c>
      <c r="F129" s="252"/>
      <c r="G129" s="253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1.6E-2</v>
      </c>
      <c r="O129" s="230">
        <f>ROUND(E129*N129,2)</f>
        <v>0.03</v>
      </c>
      <c r="P129" s="230">
        <v>0</v>
      </c>
      <c r="Q129" s="230">
        <f>ROUND(E129*P129,2)</f>
        <v>0</v>
      </c>
      <c r="R129" s="230"/>
      <c r="S129" s="230" t="s">
        <v>180</v>
      </c>
      <c r="T129" s="230" t="s">
        <v>181</v>
      </c>
      <c r="U129" s="230">
        <v>0</v>
      </c>
      <c r="V129" s="230">
        <f>ROUND(E129*U129,2)</f>
        <v>0</v>
      </c>
      <c r="W129" s="230"/>
      <c r="X129" s="230" t="s">
        <v>226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227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48">
        <v>61</v>
      </c>
      <c r="B130" s="249" t="s">
        <v>339</v>
      </c>
      <c r="C130" s="260" t="s">
        <v>340</v>
      </c>
      <c r="D130" s="250" t="s">
        <v>231</v>
      </c>
      <c r="E130" s="251">
        <v>2</v>
      </c>
      <c r="F130" s="252"/>
      <c r="G130" s="253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15</v>
      </c>
      <c r="M130" s="230">
        <f>G130*(1+L130/100)</f>
        <v>0</v>
      </c>
      <c r="N130" s="230">
        <v>1.6E-2</v>
      </c>
      <c r="O130" s="230">
        <f>ROUND(E130*N130,2)</f>
        <v>0.03</v>
      </c>
      <c r="P130" s="230">
        <v>0</v>
      </c>
      <c r="Q130" s="230">
        <f>ROUND(E130*P130,2)</f>
        <v>0</v>
      </c>
      <c r="R130" s="230"/>
      <c r="S130" s="230" t="s">
        <v>180</v>
      </c>
      <c r="T130" s="230" t="s">
        <v>181</v>
      </c>
      <c r="U130" s="230">
        <v>0</v>
      </c>
      <c r="V130" s="230">
        <f>ROUND(E130*U130,2)</f>
        <v>0</v>
      </c>
      <c r="W130" s="230"/>
      <c r="X130" s="230" t="s">
        <v>226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227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48">
        <v>62</v>
      </c>
      <c r="B131" s="249" t="s">
        <v>341</v>
      </c>
      <c r="C131" s="260" t="s">
        <v>342</v>
      </c>
      <c r="D131" s="250" t="s">
        <v>231</v>
      </c>
      <c r="E131" s="251">
        <v>1</v>
      </c>
      <c r="F131" s="252"/>
      <c r="G131" s="253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1.6E-2</v>
      </c>
      <c r="O131" s="230">
        <f>ROUND(E131*N131,2)</f>
        <v>0.02</v>
      </c>
      <c r="P131" s="230">
        <v>0</v>
      </c>
      <c r="Q131" s="230">
        <f>ROUND(E131*P131,2)</f>
        <v>0</v>
      </c>
      <c r="R131" s="230"/>
      <c r="S131" s="230" t="s">
        <v>180</v>
      </c>
      <c r="T131" s="230" t="s">
        <v>181</v>
      </c>
      <c r="U131" s="230">
        <v>0</v>
      </c>
      <c r="V131" s="230">
        <f>ROUND(E131*U131,2)</f>
        <v>0</v>
      </c>
      <c r="W131" s="230"/>
      <c r="X131" s="230" t="s">
        <v>226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227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48">
        <v>63</v>
      </c>
      <c r="B132" s="249" t="s">
        <v>343</v>
      </c>
      <c r="C132" s="260" t="s">
        <v>344</v>
      </c>
      <c r="D132" s="250" t="s">
        <v>0</v>
      </c>
      <c r="E132" s="251">
        <v>547.45000000000005</v>
      </c>
      <c r="F132" s="252"/>
      <c r="G132" s="253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15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0"/>
      <c r="S132" s="230" t="s">
        <v>180</v>
      </c>
      <c r="T132" s="230" t="s">
        <v>181</v>
      </c>
      <c r="U132" s="230">
        <v>0</v>
      </c>
      <c r="V132" s="230">
        <f>ROUND(E132*U132,2)</f>
        <v>0</v>
      </c>
      <c r="W132" s="230"/>
      <c r="X132" s="230" t="s">
        <v>158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320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">
      <c r="A133" s="235" t="s">
        <v>151</v>
      </c>
      <c r="B133" s="236" t="s">
        <v>107</v>
      </c>
      <c r="C133" s="256" t="s">
        <v>108</v>
      </c>
      <c r="D133" s="237"/>
      <c r="E133" s="238"/>
      <c r="F133" s="239"/>
      <c r="G133" s="240">
        <f>SUMIF(AG134:AG148,"&lt;&gt;NOR",G134:G148)</f>
        <v>0</v>
      </c>
      <c r="H133" s="234"/>
      <c r="I133" s="234">
        <f>SUM(I134:I148)</f>
        <v>0</v>
      </c>
      <c r="J133" s="234"/>
      <c r="K133" s="234">
        <f>SUM(K134:K148)</f>
        <v>0</v>
      </c>
      <c r="L133" s="234"/>
      <c r="M133" s="234">
        <f>SUM(M134:M148)</f>
        <v>0</v>
      </c>
      <c r="N133" s="234"/>
      <c r="O133" s="234">
        <f>SUM(O134:O148)</f>
        <v>0.1</v>
      </c>
      <c r="P133" s="234"/>
      <c r="Q133" s="234">
        <f>SUM(Q134:Q148)</f>
        <v>0</v>
      </c>
      <c r="R133" s="234"/>
      <c r="S133" s="234"/>
      <c r="T133" s="234"/>
      <c r="U133" s="234"/>
      <c r="V133" s="234">
        <f>SUM(V134:V148)</f>
        <v>4.24</v>
      </c>
      <c r="W133" s="234"/>
      <c r="X133" s="234"/>
      <c r="AG133" t="s">
        <v>152</v>
      </c>
    </row>
    <row r="134" spans="1:60" outlineLevel="1" x14ac:dyDescent="0.2">
      <c r="A134" s="241">
        <v>64</v>
      </c>
      <c r="B134" s="242" t="s">
        <v>345</v>
      </c>
      <c r="C134" s="257" t="s">
        <v>346</v>
      </c>
      <c r="D134" s="243" t="s">
        <v>164</v>
      </c>
      <c r="E134" s="244">
        <v>3.72</v>
      </c>
      <c r="F134" s="245"/>
      <c r="G134" s="246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15</v>
      </c>
      <c r="M134" s="230">
        <f>G134*(1+L134/100)</f>
        <v>0</v>
      </c>
      <c r="N134" s="230">
        <v>2.1000000000000001E-4</v>
      </c>
      <c r="O134" s="230">
        <f>ROUND(E134*N134,2)</f>
        <v>0</v>
      </c>
      <c r="P134" s="230">
        <v>0</v>
      </c>
      <c r="Q134" s="230">
        <f>ROUND(E134*P134,2)</f>
        <v>0</v>
      </c>
      <c r="R134" s="230"/>
      <c r="S134" s="230" t="s">
        <v>180</v>
      </c>
      <c r="T134" s="230" t="s">
        <v>181</v>
      </c>
      <c r="U134" s="230">
        <v>0.05</v>
      </c>
      <c r="V134" s="230">
        <f>ROUND(E134*U134,2)</f>
        <v>0.19</v>
      </c>
      <c r="W134" s="230"/>
      <c r="X134" s="230" t="s">
        <v>158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159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8" t="s">
        <v>347</v>
      </c>
      <c r="D135" s="232"/>
      <c r="E135" s="233">
        <v>3.72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161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41">
        <v>65</v>
      </c>
      <c r="B136" s="242" t="s">
        <v>348</v>
      </c>
      <c r="C136" s="257" t="s">
        <v>349</v>
      </c>
      <c r="D136" s="243" t="s">
        <v>164</v>
      </c>
      <c r="E136" s="244">
        <v>3.72</v>
      </c>
      <c r="F136" s="245"/>
      <c r="G136" s="246">
        <f>ROUND(E136*F136,2)</f>
        <v>0</v>
      </c>
      <c r="H136" s="231"/>
      <c r="I136" s="230">
        <f>ROUND(E136*H136,2)</f>
        <v>0</v>
      </c>
      <c r="J136" s="231"/>
      <c r="K136" s="230">
        <f>ROUND(E136*J136,2)</f>
        <v>0</v>
      </c>
      <c r="L136" s="230">
        <v>15</v>
      </c>
      <c r="M136" s="230">
        <f>G136*(1+L136/100)</f>
        <v>0</v>
      </c>
      <c r="N136" s="230">
        <v>5.8100000000000001E-3</v>
      </c>
      <c r="O136" s="230">
        <f>ROUND(E136*N136,2)</f>
        <v>0.02</v>
      </c>
      <c r="P136" s="230">
        <v>0</v>
      </c>
      <c r="Q136" s="230">
        <f>ROUND(E136*P136,2)</f>
        <v>0</v>
      </c>
      <c r="R136" s="230"/>
      <c r="S136" s="230" t="s">
        <v>180</v>
      </c>
      <c r="T136" s="230" t="s">
        <v>181</v>
      </c>
      <c r="U136" s="230">
        <v>1.04</v>
      </c>
      <c r="V136" s="230">
        <f>ROUND(E136*U136,2)</f>
        <v>3.87</v>
      </c>
      <c r="W136" s="230"/>
      <c r="X136" s="230" t="s">
        <v>158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320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58" t="s">
        <v>350</v>
      </c>
      <c r="D137" s="232"/>
      <c r="E137" s="233">
        <v>2.88</v>
      </c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161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8" t="s">
        <v>351</v>
      </c>
      <c r="D138" s="232"/>
      <c r="E138" s="233">
        <v>0.84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161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1">
        <v>66</v>
      </c>
      <c r="B139" s="242" t="s">
        <v>352</v>
      </c>
      <c r="C139" s="257" t="s">
        <v>353</v>
      </c>
      <c r="D139" s="243" t="s">
        <v>174</v>
      </c>
      <c r="E139" s="244">
        <v>1.2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1.3999999999999999E-4</v>
      </c>
      <c r="O139" s="230">
        <f>ROUND(E139*N139,2)</f>
        <v>0</v>
      </c>
      <c r="P139" s="230">
        <v>0</v>
      </c>
      <c r="Q139" s="230">
        <f>ROUND(E139*P139,2)</f>
        <v>0</v>
      </c>
      <c r="R139" s="230"/>
      <c r="S139" s="230" t="s">
        <v>180</v>
      </c>
      <c r="T139" s="230" t="s">
        <v>181</v>
      </c>
      <c r="U139" s="230">
        <v>0.15</v>
      </c>
      <c r="V139" s="230">
        <f>ROUND(E139*U139,2)</f>
        <v>0.18</v>
      </c>
      <c r="W139" s="230"/>
      <c r="X139" s="230" t="s">
        <v>158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159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8" t="s">
        <v>354</v>
      </c>
      <c r="D140" s="232"/>
      <c r="E140" s="233">
        <v>1.2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161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41">
        <v>67</v>
      </c>
      <c r="B141" s="242" t="s">
        <v>355</v>
      </c>
      <c r="C141" s="257" t="s">
        <v>356</v>
      </c>
      <c r="D141" s="243" t="s">
        <v>174</v>
      </c>
      <c r="E141" s="244">
        <v>29.6</v>
      </c>
      <c r="F141" s="245"/>
      <c r="G141" s="246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/>
      <c r="S141" s="230" t="s">
        <v>180</v>
      </c>
      <c r="T141" s="230" t="s">
        <v>181</v>
      </c>
      <c r="U141" s="230">
        <v>0</v>
      </c>
      <c r="V141" s="230">
        <f>ROUND(E141*U141,2)</f>
        <v>0</v>
      </c>
      <c r="W141" s="230"/>
      <c r="X141" s="230" t="s">
        <v>158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320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58" t="s">
        <v>357</v>
      </c>
      <c r="D142" s="232"/>
      <c r="E142" s="233">
        <v>12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161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58" t="s">
        <v>358</v>
      </c>
      <c r="D143" s="232"/>
      <c r="E143" s="233">
        <v>17.600000000000001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161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1">
        <v>68</v>
      </c>
      <c r="B144" s="242" t="s">
        <v>359</v>
      </c>
      <c r="C144" s="257" t="s">
        <v>360</v>
      </c>
      <c r="D144" s="243" t="s">
        <v>164</v>
      </c>
      <c r="E144" s="244">
        <v>3.72</v>
      </c>
      <c r="F144" s="245"/>
      <c r="G144" s="246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15</v>
      </c>
      <c r="M144" s="230">
        <f>G144*(1+L144/100)</f>
        <v>0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180</v>
      </c>
      <c r="T144" s="230" t="s">
        <v>181</v>
      </c>
      <c r="U144" s="230">
        <v>0</v>
      </c>
      <c r="V144" s="230">
        <f>ROUND(E144*U144,2)</f>
        <v>0</v>
      </c>
      <c r="W144" s="230"/>
      <c r="X144" s="230" t="s">
        <v>158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320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8" t="s">
        <v>347</v>
      </c>
      <c r="D145" s="232"/>
      <c r="E145" s="233">
        <v>3.72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161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1">
        <v>69</v>
      </c>
      <c r="B146" s="242" t="s">
        <v>361</v>
      </c>
      <c r="C146" s="257" t="s">
        <v>362</v>
      </c>
      <c r="D146" s="243" t="s">
        <v>164</v>
      </c>
      <c r="E146" s="244">
        <v>4.1664000000000003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15</v>
      </c>
      <c r="M146" s="230">
        <f>G146*(1+L146/100)</f>
        <v>0</v>
      </c>
      <c r="N146" s="230">
        <v>1.9199999999999998E-2</v>
      </c>
      <c r="O146" s="230">
        <f>ROUND(E146*N146,2)</f>
        <v>0.08</v>
      </c>
      <c r="P146" s="230">
        <v>0</v>
      </c>
      <c r="Q146" s="230">
        <f>ROUND(E146*P146,2)</f>
        <v>0</v>
      </c>
      <c r="R146" s="230"/>
      <c r="S146" s="230" t="s">
        <v>180</v>
      </c>
      <c r="T146" s="230" t="s">
        <v>181</v>
      </c>
      <c r="U146" s="230">
        <v>0</v>
      </c>
      <c r="V146" s="230">
        <f>ROUND(E146*U146,2)</f>
        <v>0</v>
      </c>
      <c r="W146" s="230"/>
      <c r="X146" s="230" t="s">
        <v>363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364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8" t="s">
        <v>365</v>
      </c>
      <c r="D147" s="232"/>
      <c r="E147" s="233">
        <v>4.1664000000000003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161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48">
        <v>70</v>
      </c>
      <c r="B148" s="249" t="s">
        <v>366</v>
      </c>
      <c r="C148" s="260" t="s">
        <v>367</v>
      </c>
      <c r="D148" s="250" t="s">
        <v>0</v>
      </c>
      <c r="E148" s="251">
        <v>64.652600000000007</v>
      </c>
      <c r="F148" s="252"/>
      <c r="G148" s="253">
        <f>ROUND(E148*F148,2)</f>
        <v>0</v>
      </c>
      <c r="H148" s="231"/>
      <c r="I148" s="230">
        <f>ROUND(E148*H148,2)</f>
        <v>0</v>
      </c>
      <c r="J148" s="231"/>
      <c r="K148" s="230">
        <f>ROUND(E148*J148,2)</f>
        <v>0</v>
      </c>
      <c r="L148" s="230">
        <v>15</v>
      </c>
      <c r="M148" s="230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0"/>
      <c r="S148" s="230" t="s">
        <v>180</v>
      </c>
      <c r="T148" s="230" t="s">
        <v>181</v>
      </c>
      <c r="U148" s="230">
        <v>0</v>
      </c>
      <c r="V148" s="230">
        <f>ROUND(E148*U148,2)</f>
        <v>0</v>
      </c>
      <c r="W148" s="230"/>
      <c r="X148" s="230" t="s">
        <v>158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320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">
      <c r="A149" s="235" t="s">
        <v>151</v>
      </c>
      <c r="B149" s="236" t="s">
        <v>109</v>
      </c>
      <c r="C149" s="256" t="s">
        <v>110</v>
      </c>
      <c r="D149" s="237"/>
      <c r="E149" s="238"/>
      <c r="F149" s="239"/>
      <c r="G149" s="240">
        <f>SUMIF(AG150:AG161,"&lt;&gt;NOR",G150:G161)</f>
        <v>0</v>
      </c>
      <c r="H149" s="234"/>
      <c r="I149" s="234">
        <f>SUM(I150:I161)</f>
        <v>0</v>
      </c>
      <c r="J149" s="234"/>
      <c r="K149" s="234">
        <f>SUM(K150:K161)</f>
        <v>0</v>
      </c>
      <c r="L149" s="234"/>
      <c r="M149" s="234">
        <f>SUM(M150:M161)</f>
        <v>0</v>
      </c>
      <c r="N149" s="234"/>
      <c r="O149" s="234">
        <f>SUM(O150:O161)</f>
        <v>0.02</v>
      </c>
      <c r="P149" s="234"/>
      <c r="Q149" s="234">
        <f>SUM(Q150:Q161)</f>
        <v>0</v>
      </c>
      <c r="R149" s="234"/>
      <c r="S149" s="234"/>
      <c r="T149" s="234"/>
      <c r="U149" s="234"/>
      <c r="V149" s="234">
        <f>SUM(V150:V161)</f>
        <v>14.73</v>
      </c>
      <c r="W149" s="234"/>
      <c r="X149" s="234"/>
      <c r="AG149" t="s">
        <v>152</v>
      </c>
    </row>
    <row r="150" spans="1:60" outlineLevel="1" x14ac:dyDescent="0.2">
      <c r="A150" s="241">
        <v>71</v>
      </c>
      <c r="B150" s="242" t="s">
        <v>368</v>
      </c>
      <c r="C150" s="257" t="s">
        <v>369</v>
      </c>
      <c r="D150" s="243" t="s">
        <v>164</v>
      </c>
      <c r="E150" s="244">
        <v>30.81</v>
      </c>
      <c r="F150" s="245"/>
      <c r="G150" s="246">
        <f>ROUND(E150*F150,2)</f>
        <v>0</v>
      </c>
      <c r="H150" s="231"/>
      <c r="I150" s="230">
        <f>ROUND(E150*H150,2)</f>
        <v>0</v>
      </c>
      <c r="J150" s="231"/>
      <c r="K150" s="230">
        <f>ROUND(E150*J150,2)</f>
        <v>0</v>
      </c>
      <c r="L150" s="230">
        <v>15</v>
      </c>
      <c r="M150" s="230">
        <f>G150*(1+L150/100)</f>
        <v>0</v>
      </c>
      <c r="N150" s="230">
        <v>1.0000000000000001E-5</v>
      </c>
      <c r="O150" s="230">
        <f>ROUND(E150*N150,2)</f>
        <v>0</v>
      </c>
      <c r="P150" s="230">
        <v>0</v>
      </c>
      <c r="Q150" s="230">
        <f>ROUND(E150*P150,2)</f>
        <v>0</v>
      </c>
      <c r="R150" s="230"/>
      <c r="S150" s="230" t="s">
        <v>180</v>
      </c>
      <c r="T150" s="230" t="s">
        <v>181</v>
      </c>
      <c r="U150" s="230">
        <v>0.34</v>
      </c>
      <c r="V150" s="230">
        <f>ROUND(E150*U150,2)</f>
        <v>10.48</v>
      </c>
      <c r="W150" s="230"/>
      <c r="X150" s="230" t="s">
        <v>158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159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58" t="s">
        <v>370</v>
      </c>
      <c r="D151" s="232"/>
      <c r="E151" s="233">
        <v>30.81</v>
      </c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3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161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41">
        <v>72</v>
      </c>
      <c r="B152" s="242" t="s">
        <v>371</v>
      </c>
      <c r="C152" s="257" t="s">
        <v>372</v>
      </c>
      <c r="D152" s="243" t="s">
        <v>164</v>
      </c>
      <c r="E152" s="244">
        <v>30.81</v>
      </c>
      <c r="F152" s="245"/>
      <c r="G152" s="246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15</v>
      </c>
      <c r="M152" s="230">
        <f>G152*(1+L152/100)</f>
        <v>0</v>
      </c>
      <c r="N152" s="230">
        <v>4.8999999999999998E-4</v>
      </c>
      <c r="O152" s="230">
        <f>ROUND(E152*N152,2)</f>
        <v>0.02</v>
      </c>
      <c r="P152" s="230">
        <v>0</v>
      </c>
      <c r="Q152" s="230">
        <f>ROUND(E152*P152,2)</f>
        <v>0</v>
      </c>
      <c r="R152" s="230"/>
      <c r="S152" s="230" t="s">
        <v>180</v>
      </c>
      <c r="T152" s="230" t="s">
        <v>181</v>
      </c>
      <c r="U152" s="230">
        <v>0.13</v>
      </c>
      <c r="V152" s="230">
        <f>ROUND(E152*U152,2)</f>
        <v>4.01</v>
      </c>
      <c r="W152" s="230"/>
      <c r="X152" s="230" t="s">
        <v>158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159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8" t="s">
        <v>373</v>
      </c>
      <c r="D153" s="232"/>
      <c r="E153" s="233">
        <v>30.81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161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41">
        <v>73</v>
      </c>
      <c r="B154" s="242" t="s">
        <v>374</v>
      </c>
      <c r="C154" s="257" t="s">
        <v>375</v>
      </c>
      <c r="D154" s="243" t="s">
        <v>164</v>
      </c>
      <c r="E154" s="244">
        <v>30.81</v>
      </c>
      <c r="F154" s="245"/>
      <c r="G154" s="246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15</v>
      </c>
      <c r="M154" s="230">
        <f>G154*(1+L154/100)</f>
        <v>0</v>
      </c>
      <c r="N154" s="230">
        <v>0</v>
      </c>
      <c r="O154" s="230">
        <f>ROUND(E154*N154,2)</f>
        <v>0</v>
      </c>
      <c r="P154" s="230">
        <v>0</v>
      </c>
      <c r="Q154" s="230">
        <f>ROUND(E154*P154,2)</f>
        <v>0</v>
      </c>
      <c r="R154" s="230"/>
      <c r="S154" s="230" t="s">
        <v>180</v>
      </c>
      <c r="T154" s="230" t="s">
        <v>181</v>
      </c>
      <c r="U154" s="230">
        <v>0</v>
      </c>
      <c r="V154" s="230">
        <f>ROUND(E154*U154,2)</f>
        <v>0</v>
      </c>
      <c r="W154" s="230"/>
      <c r="X154" s="230" t="s">
        <v>158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320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58" t="s">
        <v>373</v>
      </c>
      <c r="D155" s="232"/>
      <c r="E155" s="233">
        <v>30.81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161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41">
        <v>74</v>
      </c>
      <c r="B156" s="242" t="s">
        <v>376</v>
      </c>
      <c r="C156" s="257" t="s">
        <v>377</v>
      </c>
      <c r="D156" s="243" t="s">
        <v>174</v>
      </c>
      <c r="E156" s="244">
        <v>1.6</v>
      </c>
      <c r="F156" s="245"/>
      <c r="G156" s="246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15</v>
      </c>
      <c r="M156" s="230">
        <f>G156*(1+L156/100)</f>
        <v>0</v>
      </c>
      <c r="N156" s="230">
        <v>1.3999999999999999E-4</v>
      </c>
      <c r="O156" s="230">
        <f>ROUND(E156*N156,2)</f>
        <v>0</v>
      </c>
      <c r="P156" s="230">
        <v>0</v>
      </c>
      <c r="Q156" s="230">
        <f>ROUND(E156*P156,2)</f>
        <v>0</v>
      </c>
      <c r="R156" s="230"/>
      <c r="S156" s="230" t="s">
        <v>180</v>
      </c>
      <c r="T156" s="230" t="s">
        <v>181</v>
      </c>
      <c r="U156" s="230">
        <v>0.152</v>
      </c>
      <c r="V156" s="230">
        <f>ROUND(E156*U156,2)</f>
        <v>0.24</v>
      </c>
      <c r="W156" s="230"/>
      <c r="X156" s="230" t="s">
        <v>158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159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58" t="s">
        <v>378</v>
      </c>
      <c r="D157" s="232"/>
      <c r="E157" s="233">
        <v>1.6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161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41">
        <v>75</v>
      </c>
      <c r="B158" s="242" t="s">
        <v>379</v>
      </c>
      <c r="C158" s="257" t="s">
        <v>380</v>
      </c>
      <c r="D158" s="243" t="s">
        <v>174</v>
      </c>
      <c r="E158" s="244">
        <v>29.96</v>
      </c>
      <c r="F158" s="245"/>
      <c r="G158" s="246">
        <f>ROUND(E158*F158,2)</f>
        <v>0</v>
      </c>
      <c r="H158" s="231"/>
      <c r="I158" s="230">
        <f>ROUND(E158*H158,2)</f>
        <v>0</v>
      </c>
      <c r="J158" s="231"/>
      <c r="K158" s="230">
        <f>ROUND(E158*J158,2)</f>
        <v>0</v>
      </c>
      <c r="L158" s="230">
        <v>15</v>
      </c>
      <c r="M158" s="230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0"/>
      <c r="S158" s="230" t="s">
        <v>180</v>
      </c>
      <c r="T158" s="230" t="s">
        <v>181</v>
      </c>
      <c r="U158" s="230">
        <v>0</v>
      </c>
      <c r="V158" s="230">
        <f>ROUND(E158*U158,2)</f>
        <v>0</v>
      </c>
      <c r="W158" s="230"/>
      <c r="X158" s="230" t="s">
        <v>158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320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8" t="s">
        <v>381</v>
      </c>
      <c r="D159" s="232"/>
      <c r="E159" s="233">
        <v>14.08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161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8" t="s">
        <v>382</v>
      </c>
      <c r="D160" s="232"/>
      <c r="E160" s="233">
        <v>15.88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161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8">
        <v>76</v>
      </c>
      <c r="B161" s="249" t="s">
        <v>383</v>
      </c>
      <c r="C161" s="260" t="s">
        <v>384</v>
      </c>
      <c r="D161" s="250" t="s">
        <v>0</v>
      </c>
      <c r="E161" s="251">
        <v>615.06979999999999</v>
      </c>
      <c r="F161" s="252"/>
      <c r="G161" s="253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180</v>
      </c>
      <c r="T161" s="230" t="s">
        <v>181</v>
      </c>
      <c r="U161" s="230">
        <v>0</v>
      </c>
      <c r="V161" s="230">
        <f>ROUND(E161*U161,2)</f>
        <v>0</v>
      </c>
      <c r="W161" s="230"/>
      <c r="X161" s="230" t="s">
        <v>158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320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">
      <c r="A162" s="235" t="s">
        <v>151</v>
      </c>
      <c r="B162" s="236" t="s">
        <v>111</v>
      </c>
      <c r="C162" s="256" t="s">
        <v>112</v>
      </c>
      <c r="D162" s="237"/>
      <c r="E162" s="238"/>
      <c r="F162" s="239"/>
      <c r="G162" s="240">
        <f>SUMIF(AG163:AG173,"&lt;&gt;NOR",G163:G173)</f>
        <v>0</v>
      </c>
      <c r="H162" s="234"/>
      <c r="I162" s="234">
        <f>SUM(I163:I173)</f>
        <v>0</v>
      </c>
      <c r="J162" s="234"/>
      <c r="K162" s="234">
        <f>SUM(K163:K173)</f>
        <v>0</v>
      </c>
      <c r="L162" s="234"/>
      <c r="M162" s="234">
        <f>SUM(M163:M173)</f>
        <v>0</v>
      </c>
      <c r="N162" s="234"/>
      <c r="O162" s="234">
        <f>SUM(O163:O173)</f>
        <v>0</v>
      </c>
      <c r="P162" s="234"/>
      <c r="Q162" s="234">
        <f>SUM(Q163:Q173)</f>
        <v>0</v>
      </c>
      <c r="R162" s="234"/>
      <c r="S162" s="234"/>
      <c r="T162" s="234"/>
      <c r="U162" s="234"/>
      <c r="V162" s="234">
        <f>SUM(V163:V173)</f>
        <v>0.11</v>
      </c>
      <c r="W162" s="234"/>
      <c r="X162" s="234"/>
      <c r="AG162" t="s">
        <v>152</v>
      </c>
    </row>
    <row r="163" spans="1:60" outlineLevel="1" x14ac:dyDescent="0.2">
      <c r="A163" s="241">
        <v>77</v>
      </c>
      <c r="B163" s="242" t="s">
        <v>385</v>
      </c>
      <c r="C163" s="257" t="s">
        <v>377</v>
      </c>
      <c r="D163" s="243" t="s">
        <v>174</v>
      </c>
      <c r="E163" s="244">
        <v>0.7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1.7000000000000001E-4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180</v>
      </c>
      <c r="T163" s="230" t="s">
        <v>181</v>
      </c>
      <c r="U163" s="230">
        <v>0.152</v>
      </c>
      <c r="V163" s="230">
        <f>ROUND(E163*U163,2)</f>
        <v>0.11</v>
      </c>
      <c r="W163" s="230"/>
      <c r="X163" s="230" t="s">
        <v>158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159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8" t="s">
        <v>386</v>
      </c>
      <c r="D164" s="232"/>
      <c r="E164" s="233">
        <v>0.7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161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41">
        <v>78</v>
      </c>
      <c r="B165" s="242" t="s">
        <v>379</v>
      </c>
      <c r="C165" s="257" t="s">
        <v>380</v>
      </c>
      <c r="D165" s="243" t="s">
        <v>174</v>
      </c>
      <c r="E165" s="244">
        <v>30.78</v>
      </c>
      <c r="F165" s="245"/>
      <c r="G165" s="246">
        <f>ROUND(E165*F165,2)</f>
        <v>0</v>
      </c>
      <c r="H165" s="231"/>
      <c r="I165" s="230">
        <f>ROUND(E165*H165,2)</f>
        <v>0</v>
      </c>
      <c r="J165" s="231"/>
      <c r="K165" s="230">
        <f>ROUND(E165*J165,2)</f>
        <v>0</v>
      </c>
      <c r="L165" s="230">
        <v>15</v>
      </c>
      <c r="M165" s="230">
        <f>G165*(1+L165/100)</f>
        <v>0</v>
      </c>
      <c r="N165" s="230">
        <v>0</v>
      </c>
      <c r="O165" s="230">
        <f>ROUND(E165*N165,2)</f>
        <v>0</v>
      </c>
      <c r="P165" s="230">
        <v>0</v>
      </c>
      <c r="Q165" s="230">
        <f>ROUND(E165*P165,2)</f>
        <v>0</v>
      </c>
      <c r="R165" s="230"/>
      <c r="S165" s="230" t="s">
        <v>180</v>
      </c>
      <c r="T165" s="230" t="s">
        <v>181</v>
      </c>
      <c r="U165" s="230">
        <v>0</v>
      </c>
      <c r="V165" s="230">
        <f>ROUND(E165*U165,2)</f>
        <v>0</v>
      </c>
      <c r="W165" s="230"/>
      <c r="X165" s="230" t="s">
        <v>158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320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58" t="s">
        <v>387</v>
      </c>
      <c r="D166" s="232"/>
      <c r="E166" s="233">
        <v>10.81</v>
      </c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161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8" t="s">
        <v>388</v>
      </c>
      <c r="D167" s="232"/>
      <c r="E167" s="233">
        <v>5.97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58" t="s">
        <v>389</v>
      </c>
      <c r="D168" s="232"/>
      <c r="E168" s="233">
        <v>14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161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 x14ac:dyDescent="0.2">
      <c r="A169" s="241">
        <v>79</v>
      </c>
      <c r="B169" s="242" t="s">
        <v>390</v>
      </c>
      <c r="C169" s="257" t="s">
        <v>391</v>
      </c>
      <c r="D169" s="243" t="s">
        <v>164</v>
      </c>
      <c r="E169" s="244">
        <v>17.14</v>
      </c>
      <c r="F169" s="245"/>
      <c r="G169" s="246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15</v>
      </c>
      <c r="M169" s="230">
        <f>G169*(1+L169/100)</f>
        <v>0</v>
      </c>
      <c r="N169" s="230">
        <v>0</v>
      </c>
      <c r="O169" s="230">
        <f>ROUND(E169*N169,2)</f>
        <v>0</v>
      </c>
      <c r="P169" s="230">
        <v>0</v>
      </c>
      <c r="Q169" s="230">
        <f>ROUND(E169*P169,2)</f>
        <v>0</v>
      </c>
      <c r="R169" s="230"/>
      <c r="S169" s="230" t="s">
        <v>180</v>
      </c>
      <c r="T169" s="230" t="s">
        <v>181</v>
      </c>
      <c r="U169" s="230">
        <v>0</v>
      </c>
      <c r="V169" s="230">
        <f>ROUND(E169*U169,2)</f>
        <v>0</v>
      </c>
      <c r="W169" s="230"/>
      <c r="X169" s="230" t="s">
        <v>158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320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58" t="s">
        <v>392</v>
      </c>
      <c r="D170" s="232"/>
      <c r="E170" s="233">
        <v>17.14</v>
      </c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161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2.5" outlineLevel="1" x14ac:dyDescent="0.2">
      <c r="A171" s="241">
        <v>80</v>
      </c>
      <c r="B171" s="242" t="s">
        <v>393</v>
      </c>
      <c r="C171" s="257" t="s">
        <v>394</v>
      </c>
      <c r="D171" s="243" t="s">
        <v>164</v>
      </c>
      <c r="E171" s="244">
        <v>18.853999999999999</v>
      </c>
      <c r="F171" s="245"/>
      <c r="G171" s="246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15</v>
      </c>
      <c r="M171" s="230">
        <f>G171*(1+L171/100)</f>
        <v>0</v>
      </c>
      <c r="N171" s="230">
        <v>0</v>
      </c>
      <c r="O171" s="230">
        <f>ROUND(E171*N171,2)</f>
        <v>0</v>
      </c>
      <c r="P171" s="230">
        <v>0</v>
      </c>
      <c r="Q171" s="230">
        <f>ROUND(E171*P171,2)</f>
        <v>0</v>
      </c>
      <c r="R171" s="230"/>
      <c r="S171" s="230" t="s">
        <v>180</v>
      </c>
      <c r="T171" s="230" t="s">
        <v>181</v>
      </c>
      <c r="U171" s="230">
        <v>0</v>
      </c>
      <c r="V171" s="230">
        <f>ROUND(E171*U171,2)</f>
        <v>0</v>
      </c>
      <c r="W171" s="230"/>
      <c r="X171" s="230" t="s">
        <v>226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326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58" t="s">
        <v>395</v>
      </c>
      <c r="D172" s="232"/>
      <c r="E172" s="233">
        <v>18.853999999999999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161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8">
        <v>81</v>
      </c>
      <c r="B173" s="249" t="s">
        <v>396</v>
      </c>
      <c r="C173" s="260" t="s">
        <v>397</v>
      </c>
      <c r="D173" s="250" t="s">
        <v>0</v>
      </c>
      <c r="E173" s="251">
        <v>100.4066</v>
      </c>
      <c r="F173" s="252"/>
      <c r="G173" s="253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15</v>
      </c>
      <c r="M173" s="230">
        <f>G173*(1+L173/100)</f>
        <v>0</v>
      </c>
      <c r="N173" s="230">
        <v>0</v>
      </c>
      <c r="O173" s="230">
        <f>ROUND(E173*N173,2)</f>
        <v>0</v>
      </c>
      <c r="P173" s="230">
        <v>0</v>
      </c>
      <c r="Q173" s="230">
        <f>ROUND(E173*P173,2)</f>
        <v>0</v>
      </c>
      <c r="R173" s="230"/>
      <c r="S173" s="230" t="s">
        <v>180</v>
      </c>
      <c r="T173" s="230" t="s">
        <v>181</v>
      </c>
      <c r="U173" s="230">
        <v>0</v>
      </c>
      <c r="V173" s="230">
        <f>ROUND(E173*U173,2)</f>
        <v>0</v>
      </c>
      <c r="W173" s="230"/>
      <c r="X173" s="230" t="s">
        <v>158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320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35" t="s">
        <v>151</v>
      </c>
      <c r="B174" s="236" t="s">
        <v>113</v>
      </c>
      <c r="C174" s="256" t="s">
        <v>114</v>
      </c>
      <c r="D174" s="237"/>
      <c r="E174" s="238"/>
      <c r="F174" s="239"/>
      <c r="G174" s="240">
        <f>SUMIF(AG175:AG188,"&lt;&gt;NOR",G175:G188)</f>
        <v>0</v>
      </c>
      <c r="H174" s="234"/>
      <c r="I174" s="234">
        <f>SUM(I175:I188)</f>
        <v>0</v>
      </c>
      <c r="J174" s="234"/>
      <c r="K174" s="234">
        <f>SUM(K175:K188)</f>
        <v>0</v>
      </c>
      <c r="L174" s="234"/>
      <c r="M174" s="234">
        <f>SUM(M175:M188)</f>
        <v>0</v>
      </c>
      <c r="N174" s="234"/>
      <c r="O174" s="234">
        <f>SUM(O175:O188)</f>
        <v>0.37</v>
      </c>
      <c r="P174" s="234"/>
      <c r="Q174" s="234">
        <f>SUM(Q175:Q188)</f>
        <v>0</v>
      </c>
      <c r="R174" s="234"/>
      <c r="S174" s="234"/>
      <c r="T174" s="234"/>
      <c r="U174" s="234"/>
      <c r="V174" s="234">
        <f>SUM(V175:V188)</f>
        <v>21.31</v>
      </c>
      <c r="W174" s="234"/>
      <c r="X174" s="234"/>
      <c r="AG174" t="s">
        <v>152</v>
      </c>
    </row>
    <row r="175" spans="1:60" outlineLevel="1" x14ac:dyDescent="0.2">
      <c r="A175" s="241">
        <v>82</v>
      </c>
      <c r="B175" s="242" t="s">
        <v>398</v>
      </c>
      <c r="C175" s="257" t="s">
        <v>399</v>
      </c>
      <c r="D175" s="243" t="s">
        <v>164</v>
      </c>
      <c r="E175" s="244">
        <v>20.367999999999999</v>
      </c>
      <c r="F175" s="245"/>
      <c r="G175" s="246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2.1000000000000001E-4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180</v>
      </c>
      <c r="T175" s="230" t="s">
        <v>181</v>
      </c>
      <c r="U175" s="230">
        <v>0.05</v>
      </c>
      <c r="V175" s="230">
        <f>ROUND(E175*U175,2)</f>
        <v>1.02</v>
      </c>
      <c r="W175" s="230"/>
      <c r="X175" s="230" t="s">
        <v>158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159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58" t="s">
        <v>400</v>
      </c>
      <c r="D176" s="232"/>
      <c r="E176" s="233">
        <v>20.367999999999999</v>
      </c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  <c r="W176" s="230"/>
      <c r="X176" s="230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161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1">
        <v>83</v>
      </c>
      <c r="B177" s="242" t="s">
        <v>401</v>
      </c>
      <c r="C177" s="257" t="s">
        <v>402</v>
      </c>
      <c r="D177" s="243" t="s">
        <v>164</v>
      </c>
      <c r="E177" s="244">
        <v>20.367999999999999</v>
      </c>
      <c r="F177" s="245"/>
      <c r="G177" s="246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3.2499999999999999E-3</v>
      </c>
      <c r="O177" s="230">
        <f>ROUND(E177*N177,2)</f>
        <v>7.0000000000000007E-2</v>
      </c>
      <c r="P177" s="230">
        <v>0</v>
      </c>
      <c r="Q177" s="230">
        <f>ROUND(E177*P177,2)</f>
        <v>0</v>
      </c>
      <c r="R177" s="230"/>
      <c r="S177" s="230" t="s">
        <v>180</v>
      </c>
      <c r="T177" s="230" t="s">
        <v>181</v>
      </c>
      <c r="U177" s="230">
        <v>0.98399999999999999</v>
      </c>
      <c r="V177" s="230">
        <f>ROUND(E177*U177,2)</f>
        <v>20.04</v>
      </c>
      <c r="W177" s="230"/>
      <c r="X177" s="230" t="s">
        <v>158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320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58" t="s">
        <v>403</v>
      </c>
      <c r="D178" s="232"/>
      <c r="E178" s="233">
        <v>4.96</v>
      </c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161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58" t="s">
        <v>404</v>
      </c>
      <c r="D179" s="232"/>
      <c r="E179" s="233">
        <v>13.098000000000001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161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8" t="s">
        <v>405</v>
      </c>
      <c r="D180" s="232"/>
      <c r="E180" s="233">
        <v>2.31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161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1">
        <v>84</v>
      </c>
      <c r="B181" s="242" t="s">
        <v>406</v>
      </c>
      <c r="C181" s="257" t="s">
        <v>407</v>
      </c>
      <c r="D181" s="243" t="s">
        <v>164</v>
      </c>
      <c r="E181" s="244">
        <v>20.367999999999999</v>
      </c>
      <c r="F181" s="245"/>
      <c r="G181" s="246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180</v>
      </c>
      <c r="T181" s="230" t="s">
        <v>181</v>
      </c>
      <c r="U181" s="230">
        <v>0</v>
      </c>
      <c r="V181" s="230">
        <f>ROUND(E181*U181,2)</f>
        <v>0</v>
      </c>
      <c r="W181" s="230"/>
      <c r="X181" s="230" t="s">
        <v>158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320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58" t="s">
        <v>400</v>
      </c>
      <c r="D182" s="232"/>
      <c r="E182" s="233">
        <v>20.367999999999999</v>
      </c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161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41">
        <v>85</v>
      </c>
      <c r="B183" s="242" t="s">
        <v>408</v>
      </c>
      <c r="C183" s="257" t="s">
        <v>409</v>
      </c>
      <c r="D183" s="243" t="s">
        <v>174</v>
      </c>
      <c r="E183" s="244">
        <v>2.1</v>
      </c>
      <c r="F183" s="245"/>
      <c r="G183" s="246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1E-4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156</v>
      </c>
      <c r="T183" s="230" t="s">
        <v>181</v>
      </c>
      <c r="U183" s="230">
        <v>0.12</v>
      </c>
      <c r="V183" s="230">
        <f>ROUND(E183*U183,2)</f>
        <v>0.25</v>
      </c>
      <c r="W183" s="230"/>
      <c r="X183" s="230" t="s">
        <v>363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410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58" t="s">
        <v>411</v>
      </c>
      <c r="D184" s="232"/>
      <c r="E184" s="233">
        <v>0.9</v>
      </c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161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58" t="s">
        <v>412</v>
      </c>
      <c r="D185" s="232"/>
      <c r="E185" s="233">
        <v>1.2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161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1">
        <v>86</v>
      </c>
      <c r="B186" s="242" t="s">
        <v>413</v>
      </c>
      <c r="C186" s="257" t="s">
        <v>414</v>
      </c>
      <c r="D186" s="243" t="s">
        <v>164</v>
      </c>
      <c r="E186" s="244">
        <v>22.41</v>
      </c>
      <c r="F186" s="245"/>
      <c r="G186" s="246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1.3599999999999999E-2</v>
      </c>
      <c r="O186" s="230">
        <f>ROUND(E186*N186,2)</f>
        <v>0.3</v>
      </c>
      <c r="P186" s="230">
        <v>0</v>
      </c>
      <c r="Q186" s="230">
        <f>ROUND(E186*P186,2)</f>
        <v>0</v>
      </c>
      <c r="R186" s="230"/>
      <c r="S186" s="230" t="s">
        <v>180</v>
      </c>
      <c r="T186" s="230" t="s">
        <v>181</v>
      </c>
      <c r="U186" s="230">
        <v>0</v>
      </c>
      <c r="V186" s="230">
        <f>ROUND(E186*U186,2)</f>
        <v>0</v>
      </c>
      <c r="W186" s="230"/>
      <c r="X186" s="230" t="s">
        <v>226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227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58" t="s">
        <v>415</v>
      </c>
      <c r="D187" s="232"/>
      <c r="E187" s="233">
        <v>22.41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161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48">
        <v>87</v>
      </c>
      <c r="B188" s="249" t="s">
        <v>416</v>
      </c>
      <c r="C188" s="260" t="s">
        <v>417</v>
      </c>
      <c r="D188" s="250" t="s">
        <v>0</v>
      </c>
      <c r="E188" s="251">
        <v>226.31700000000001</v>
      </c>
      <c r="F188" s="252"/>
      <c r="G188" s="253">
        <f>ROUND(E188*F188,2)</f>
        <v>0</v>
      </c>
      <c r="H188" s="231"/>
      <c r="I188" s="230">
        <f>ROUND(E188*H188,2)</f>
        <v>0</v>
      </c>
      <c r="J188" s="231"/>
      <c r="K188" s="230">
        <f>ROUND(E188*J188,2)</f>
        <v>0</v>
      </c>
      <c r="L188" s="230">
        <v>15</v>
      </c>
      <c r="M188" s="230">
        <f>G188*(1+L188/100)</f>
        <v>0</v>
      </c>
      <c r="N188" s="230">
        <v>0</v>
      </c>
      <c r="O188" s="230">
        <f>ROUND(E188*N188,2)</f>
        <v>0</v>
      </c>
      <c r="P188" s="230">
        <v>0</v>
      </c>
      <c r="Q188" s="230">
        <f>ROUND(E188*P188,2)</f>
        <v>0</v>
      </c>
      <c r="R188" s="230"/>
      <c r="S188" s="230" t="s">
        <v>180</v>
      </c>
      <c r="T188" s="230" t="s">
        <v>181</v>
      </c>
      <c r="U188" s="230">
        <v>0</v>
      </c>
      <c r="V188" s="230">
        <f>ROUND(E188*U188,2)</f>
        <v>0</v>
      </c>
      <c r="W188" s="230"/>
      <c r="X188" s="230" t="s">
        <v>158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320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x14ac:dyDescent="0.2">
      <c r="A189" s="235" t="s">
        <v>151</v>
      </c>
      <c r="B189" s="236" t="s">
        <v>115</v>
      </c>
      <c r="C189" s="256" t="s">
        <v>116</v>
      </c>
      <c r="D189" s="237"/>
      <c r="E189" s="238"/>
      <c r="F189" s="239"/>
      <c r="G189" s="240">
        <f>SUMIF(AG190:AG190,"&lt;&gt;NOR",G190:G190)</f>
        <v>0</v>
      </c>
      <c r="H189" s="234"/>
      <c r="I189" s="234">
        <f>SUM(I190:I190)</f>
        <v>0</v>
      </c>
      <c r="J189" s="234"/>
      <c r="K189" s="234">
        <f>SUM(K190:K190)</f>
        <v>0</v>
      </c>
      <c r="L189" s="234"/>
      <c r="M189" s="234">
        <f>SUM(M190:M190)</f>
        <v>0</v>
      </c>
      <c r="N189" s="234"/>
      <c r="O189" s="234">
        <f>SUM(O190:O190)</f>
        <v>0</v>
      </c>
      <c r="P189" s="234"/>
      <c r="Q189" s="234">
        <f>SUM(Q190:Q190)</f>
        <v>0</v>
      </c>
      <c r="R189" s="234"/>
      <c r="S189" s="234"/>
      <c r="T189" s="234"/>
      <c r="U189" s="234"/>
      <c r="V189" s="234">
        <f>SUM(V190:V190)</f>
        <v>0</v>
      </c>
      <c r="W189" s="234"/>
      <c r="X189" s="234"/>
      <c r="AG189" t="s">
        <v>152</v>
      </c>
    </row>
    <row r="190" spans="1:60" outlineLevel="1" x14ac:dyDescent="0.2">
      <c r="A190" s="248">
        <v>88</v>
      </c>
      <c r="B190" s="249" t="s">
        <v>418</v>
      </c>
      <c r="C190" s="260" t="s">
        <v>419</v>
      </c>
      <c r="D190" s="250" t="s">
        <v>231</v>
      </c>
      <c r="E190" s="251">
        <v>1</v>
      </c>
      <c r="F190" s="252"/>
      <c r="G190" s="253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15</v>
      </c>
      <c r="M190" s="230">
        <f>G190*(1+L190/100)</f>
        <v>0</v>
      </c>
      <c r="N190" s="230">
        <v>0</v>
      </c>
      <c r="O190" s="230">
        <f>ROUND(E190*N190,2)</f>
        <v>0</v>
      </c>
      <c r="P190" s="230">
        <v>0</v>
      </c>
      <c r="Q190" s="230">
        <f>ROUND(E190*P190,2)</f>
        <v>0</v>
      </c>
      <c r="R190" s="230"/>
      <c r="S190" s="230" t="s">
        <v>180</v>
      </c>
      <c r="T190" s="230" t="s">
        <v>181</v>
      </c>
      <c r="U190" s="230">
        <v>0</v>
      </c>
      <c r="V190" s="230">
        <f>ROUND(E190*U190,2)</f>
        <v>0</v>
      </c>
      <c r="W190" s="230"/>
      <c r="X190" s="230" t="s">
        <v>158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320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x14ac:dyDescent="0.2">
      <c r="A191" s="235" t="s">
        <v>151</v>
      </c>
      <c r="B191" s="236" t="s">
        <v>117</v>
      </c>
      <c r="C191" s="256" t="s">
        <v>118</v>
      </c>
      <c r="D191" s="237"/>
      <c r="E191" s="238"/>
      <c r="F191" s="239"/>
      <c r="G191" s="240">
        <f>SUMIF(AG192:AG200,"&lt;&gt;NOR",G192:G200)</f>
        <v>0</v>
      </c>
      <c r="H191" s="234"/>
      <c r="I191" s="234">
        <f>SUM(I192:I200)</f>
        <v>0</v>
      </c>
      <c r="J191" s="234"/>
      <c r="K191" s="234">
        <f>SUM(K192:K200)</f>
        <v>0</v>
      </c>
      <c r="L191" s="234"/>
      <c r="M191" s="234">
        <f>SUM(M192:M200)</f>
        <v>0</v>
      </c>
      <c r="N191" s="234"/>
      <c r="O191" s="234">
        <f>SUM(O192:O200)</f>
        <v>0.11</v>
      </c>
      <c r="P191" s="234"/>
      <c r="Q191" s="234">
        <f>SUM(Q192:Q200)</f>
        <v>0</v>
      </c>
      <c r="R191" s="234"/>
      <c r="S191" s="234"/>
      <c r="T191" s="234"/>
      <c r="U191" s="234"/>
      <c r="V191" s="234">
        <f>SUM(V192:V200)</f>
        <v>13.01</v>
      </c>
      <c r="W191" s="234"/>
      <c r="X191" s="234"/>
      <c r="AG191" t="s">
        <v>152</v>
      </c>
    </row>
    <row r="192" spans="1:60" outlineLevel="1" x14ac:dyDescent="0.2">
      <c r="A192" s="241">
        <v>89</v>
      </c>
      <c r="B192" s="242" t="s">
        <v>420</v>
      </c>
      <c r="C192" s="257" t="s">
        <v>421</v>
      </c>
      <c r="D192" s="243" t="s">
        <v>164</v>
      </c>
      <c r="E192" s="244">
        <v>186.63</v>
      </c>
      <c r="F192" s="245"/>
      <c r="G192" s="246">
        <f>ROUND(E192*F192,2)</f>
        <v>0</v>
      </c>
      <c r="H192" s="231"/>
      <c r="I192" s="230">
        <f>ROUND(E192*H192,2)</f>
        <v>0</v>
      </c>
      <c r="J192" s="231"/>
      <c r="K192" s="230">
        <f>ROUND(E192*J192,2)</f>
        <v>0</v>
      </c>
      <c r="L192" s="230">
        <v>15</v>
      </c>
      <c r="M192" s="230">
        <f>G192*(1+L192/100)</f>
        <v>0</v>
      </c>
      <c r="N192" s="230">
        <v>0</v>
      </c>
      <c r="O192" s="230">
        <f>ROUND(E192*N192,2)</f>
        <v>0</v>
      </c>
      <c r="P192" s="230">
        <v>0</v>
      </c>
      <c r="Q192" s="230">
        <f>ROUND(E192*P192,2)</f>
        <v>0</v>
      </c>
      <c r="R192" s="230"/>
      <c r="S192" s="230" t="s">
        <v>180</v>
      </c>
      <c r="T192" s="230" t="s">
        <v>181</v>
      </c>
      <c r="U192" s="230">
        <v>6.9709999999999994E-2</v>
      </c>
      <c r="V192" s="230">
        <f>ROUND(E192*U192,2)</f>
        <v>13.01</v>
      </c>
      <c r="W192" s="230"/>
      <c r="X192" s="230" t="s">
        <v>158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159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58" t="s">
        <v>257</v>
      </c>
      <c r="D193" s="232"/>
      <c r="E193" s="233">
        <v>51.87</v>
      </c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161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58" t="s">
        <v>260</v>
      </c>
      <c r="D194" s="232"/>
      <c r="E194" s="233">
        <v>134.76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161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41">
        <v>90</v>
      </c>
      <c r="B195" s="242" t="s">
        <v>422</v>
      </c>
      <c r="C195" s="257" t="s">
        <v>423</v>
      </c>
      <c r="D195" s="243" t="s">
        <v>164</v>
      </c>
      <c r="E195" s="244">
        <v>19.760000000000002</v>
      </c>
      <c r="F195" s="245"/>
      <c r="G195" s="246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15</v>
      </c>
      <c r="M195" s="230">
        <f>G195*(1+L195/100)</f>
        <v>0</v>
      </c>
      <c r="N195" s="230">
        <v>3.5E-4</v>
      </c>
      <c r="O195" s="230">
        <f>ROUND(E195*N195,2)</f>
        <v>0.01</v>
      </c>
      <c r="P195" s="230">
        <v>0</v>
      </c>
      <c r="Q195" s="230">
        <f>ROUND(E195*P195,2)</f>
        <v>0</v>
      </c>
      <c r="R195" s="230"/>
      <c r="S195" s="230" t="s">
        <v>180</v>
      </c>
      <c r="T195" s="230" t="s">
        <v>181</v>
      </c>
      <c r="U195" s="230">
        <v>0</v>
      </c>
      <c r="V195" s="230">
        <f>ROUND(E195*U195,2)</f>
        <v>0</v>
      </c>
      <c r="W195" s="230"/>
      <c r="X195" s="230" t="s">
        <v>307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424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58" t="s">
        <v>425</v>
      </c>
      <c r="D196" s="232"/>
      <c r="E196" s="233">
        <v>19.760000000000002</v>
      </c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161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41">
        <v>91</v>
      </c>
      <c r="B197" s="242" t="s">
        <v>426</v>
      </c>
      <c r="C197" s="257" t="s">
        <v>427</v>
      </c>
      <c r="D197" s="243" t="s">
        <v>164</v>
      </c>
      <c r="E197" s="244">
        <v>228.35</v>
      </c>
      <c r="F197" s="245"/>
      <c r="G197" s="246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15</v>
      </c>
      <c r="M197" s="230">
        <f>G197*(1+L197/100)</f>
        <v>0</v>
      </c>
      <c r="N197" s="230">
        <v>4.2000000000000002E-4</v>
      </c>
      <c r="O197" s="230">
        <f>ROUND(E197*N197,2)</f>
        <v>0.1</v>
      </c>
      <c r="P197" s="230">
        <v>0</v>
      </c>
      <c r="Q197" s="230">
        <f>ROUND(E197*P197,2)</f>
        <v>0</v>
      </c>
      <c r="R197" s="230"/>
      <c r="S197" s="230" t="s">
        <v>180</v>
      </c>
      <c r="T197" s="230" t="s">
        <v>181</v>
      </c>
      <c r="U197" s="230">
        <v>0</v>
      </c>
      <c r="V197" s="230">
        <f>ROUND(E197*U197,2)</f>
        <v>0</v>
      </c>
      <c r="W197" s="230"/>
      <c r="X197" s="230" t="s">
        <v>363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410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58" t="s">
        <v>257</v>
      </c>
      <c r="D198" s="232"/>
      <c r="E198" s="233">
        <v>51.87</v>
      </c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161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58" t="s">
        <v>260</v>
      </c>
      <c r="D199" s="232"/>
      <c r="E199" s="233">
        <v>134.76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161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58" t="s">
        <v>207</v>
      </c>
      <c r="D200" s="232"/>
      <c r="E200" s="233">
        <v>41.72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161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x14ac:dyDescent="0.2">
      <c r="A201" s="235" t="s">
        <v>151</v>
      </c>
      <c r="B201" s="236" t="s">
        <v>121</v>
      </c>
      <c r="C201" s="256" t="s">
        <v>122</v>
      </c>
      <c r="D201" s="237"/>
      <c r="E201" s="238"/>
      <c r="F201" s="239"/>
      <c r="G201" s="240">
        <f>SUMIF(AG202:AG209,"&lt;&gt;NOR",G202:G209)</f>
        <v>0</v>
      </c>
      <c r="H201" s="234"/>
      <c r="I201" s="234">
        <f>SUM(I202:I209)</f>
        <v>0</v>
      </c>
      <c r="J201" s="234"/>
      <c r="K201" s="234">
        <f>SUM(K202:K209)</f>
        <v>0</v>
      </c>
      <c r="L201" s="234"/>
      <c r="M201" s="234">
        <f>SUM(M202:M209)</f>
        <v>0</v>
      </c>
      <c r="N201" s="234"/>
      <c r="O201" s="234">
        <f>SUM(O202:O209)</f>
        <v>0</v>
      </c>
      <c r="P201" s="234"/>
      <c r="Q201" s="234">
        <f>SUM(Q202:Q209)</f>
        <v>0</v>
      </c>
      <c r="R201" s="234"/>
      <c r="S201" s="234"/>
      <c r="T201" s="234"/>
      <c r="U201" s="234"/>
      <c r="V201" s="234">
        <f>SUM(V202:V209)</f>
        <v>1280.6600000000001</v>
      </c>
      <c r="W201" s="234"/>
      <c r="X201" s="234"/>
      <c r="AG201" t="s">
        <v>152</v>
      </c>
    </row>
    <row r="202" spans="1:60" outlineLevel="1" x14ac:dyDescent="0.2">
      <c r="A202" s="248">
        <v>92</v>
      </c>
      <c r="B202" s="249" t="s">
        <v>428</v>
      </c>
      <c r="C202" s="260" t="s">
        <v>429</v>
      </c>
      <c r="D202" s="250" t="s">
        <v>304</v>
      </c>
      <c r="E202" s="251">
        <v>4.7295299999999996</v>
      </c>
      <c r="F202" s="252"/>
      <c r="G202" s="253">
        <f>ROUND(E202*F202,2)</f>
        <v>0</v>
      </c>
      <c r="H202" s="231"/>
      <c r="I202" s="230">
        <f>ROUND(E202*H202,2)</f>
        <v>0</v>
      </c>
      <c r="J202" s="231"/>
      <c r="K202" s="230">
        <f>ROUND(E202*J202,2)</f>
        <v>0</v>
      </c>
      <c r="L202" s="230">
        <v>15</v>
      </c>
      <c r="M202" s="230">
        <f>G202*(1+L202/100)</f>
        <v>0</v>
      </c>
      <c r="N202" s="230">
        <v>0</v>
      </c>
      <c r="O202" s="230">
        <f>ROUND(E202*N202,2)</f>
        <v>0</v>
      </c>
      <c r="P202" s="230">
        <v>0</v>
      </c>
      <c r="Q202" s="230">
        <f>ROUND(E202*P202,2)</f>
        <v>0</v>
      </c>
      <c r="R202" s="230"/>
      <c r="S202" s="230" t="s">
        <v>180</v>
      </c>
      <c r="T202" s="230" t="s">
        <v>181</v>
      </c>
      <c r="U202" s="230">
        <v>0.16400000000000001</v>
      </c>
      <c r="V202" s="230">
        <f>ROUND(E202*U202,2)</f>
        <v>0.78</v>
      </c>
      <c r="W202" s="230"/>
      <c r="X202" s="230" t="s">
        <v>158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430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48">
        <v>93</v>
      </c>
      <c r="B203" s="249" t="s">
        <v>431</v>
      </c>
      <c r="C203" s="260" t="s">
        <v>432</v>
      </c>
      <c r="D203" s="250" t="s">
        <v>304</v>
      </c>
      <c r="E203" s="251">
        <v>4.7295299999999996</v>
      </c>
      <c r="F203" s="252"/>
      <c r="G203" s="253">
        <f>ROUND(E203*F203,2)</f>
        <v>0</v>
      </c>
      <c r="H203" s="231"/>
      <c r="I203" s="230">
        <f>ROUND(E203*H203,2)</f>
        <v>0</v>
      </c>
      <c r="J203" s="231"/>
      <c r="K203" s="230">
        <f>ROUND(E203*J203,2)</f>
        <v>0</v>
      </c>
      <c r="L203" s="230">
        <v>15</v>
      </c>
      <c r="M203" s="230">
        <f>G203*(1+L203/100)</f>
        <v>0</v>
      </c>
      <c r="N203" s="230">
        <v>0</v>
      </c>
      <c r="O203" s="230">
        <f>ROUND(E203*N203,2)</f>
        <v>0</v>
      </c>
      <c r="P203" s="230">
        <v>0</v>
      </c>
      <c r="Q203" s="230">
        <f>ROUND(E203*P203,2)</f>
        <v>0</v>
      </c>
      <c r="R203" s="230"/>
      <c r="S203" s="230" t="s">
        <v>180</v>
      </c>
      <c r="T203" s="230" t="s">
        <v>181</v>
      </c>
      <c r="U203" s="230">
        <v>2.0089999999999999</v>
      </c>
      <c r="V203" s="230">
        <f>ROUND(E203*U203,2)</f>
        <v>9.5</v>
      </c>
      <c r="W203" s="230"/>
      <c r="X203" s="230" t="s">
        <v>158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430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48">
        <v>94</v>
      </c>
      <c r="B204" s="249" t="s">
        <v>433</v>
      </c>
      <c r="C204" s="260" t="s">
        <v>434</v>
      </c>
      <c r="D204" s="250" t="s">
        <v>304</v>
      </c>
      <c r="E204" s="251">
        <v>9.4590599999999991</v>
      </c>
      <c r="F204" s="252"/>
      <c r="G204" s="253">
        <f>ROUND(E204*F204,2)</f>
        <v>0</v>
      </c>
      <c r="H204" s="231"/>
      <c r="I204" s="230">
        <f>ROUND(E204*H204,2)</f>
        <v>0</v>
      </c>
      <c r="J204" s="231"/>
      <c r="K204" s="230">
        <f>ROUND(E204*J204,2)</f>
        <v>0</v>
      </c>
      <c r="L204" s="230">
        <v>15</v>
      </c>
      <c r="M204" s="230">
        <f>G204*(1+L204/100)</f>
        <v>0</v>
      </c>
      <c r="N204" s="230">
        <v>0</v>
      </c>
      <c r="O204" s="230">
        <f>ROUND(E204*N204,2)</f>
        <v>0</v>
      </c>
      <c r="P204" s="230">
        <v>0</v>
      </c>
      <c r="Q204" s="230">
        <f>ROUND(E204*P204,2)</f>
        <v>0</v>
      </c>
      <c r="R204" s="230"/>
      <c r="S204" s="230" t="s">
        <v>180</v>
      </c>
      <c r="T204" s="230" t="s">
        <v>181</v>
      </c>
      <c r="U204" s="230">
        <v>0.95899999999999996</v>
      </c>
      <c r="V204" s="230">
        <f>ROUND(E204*U204,2)</f>
        <v>9.07</v>
      </c>
      <c r="W204" s="230"/>
      <c r="X204" s="230" t="s">
        <v>158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430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48">
        <v>95</v>
      </c>
      <c r="B205" s="249" t="s">
        <v>435</v>
      </c>
      <c r="C205" s="260" t="s">
        <v>436</v>
      </c>
      <c r="D205" s="250" t="s">
        <v>304</v>
      </c>
      <c r="E205" s="251">
        <v>4.7295299999999996</v>
      </c>
      <c r="F205" s="252"/>
      <c r="G205" s="253">
        <f>ROUND(E205*F205,2)</f>
        <v>0</v>
      </c>
      <c r="H205" s="231"/>
      <c r="I205" s="230">
        <f>ROUND(E205*H205,2)</f>
        <v>0</v>
      </c>
      <c r="J205" s="231"/>
      <c r="K205" s="230">
        <f>ROUND(E205*J205,2)</f>
        <v>0</v>
      </c>
      <c r="L205" s="230">
        <v>15</v>
      </c>
      <c r="M205" s="230">
        <f>G205*(1+L205/100)</f>
        <v>0</v>
      </c>
      <c r="N205" s="230">
        <v>0</v>
      </c>
      <c r="O205" s="230">
        <f>ROUND(E205*N205,2)</f>
        <v>0</v>
      </c>
      <c r="P205" s="230">
        <v>0</v>
      </c>
      <c r="Q205" s="230">
        <f>ROUND(E205*P205,2)</f>
        <v>0</v>
      </c>
      <c r="R205" s="230"/>
      <c r="S205" s="230" t="s">
        <v>180</v>
      </c>
      <c r="T205" s="230" t="s">
        <v>181</v>
      </c>
      <c r="U205" s="230">
        <v>70.56</v>
      </c>
      <c r="V205" s="230">
        <f>ROUND(E205*U205,2)</f>
        <v>333.72</v>
      </c>
      <c r="W205" s="230"/>
      <c r="X205" s="230" t="s">
        <v>158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430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48">
        <v>96</v>
      </c>
      <c r="B206" s="249" t="s">
        <v>437</v>
      </c>
      <c r="C206" s="260" t="s">
        <v>438</v>
      </c>
      <c r="D206" s="250" t="s">
        <v>304</v>
      </c>
      <c r="E206" s="251">
        <v>66.213449999999995</v>
      </c>
      <c r="F206" s="252"/>
      <c r="G206" s="253">
        <f>ROUND(E206*F206,2)</f>
        <v>0</v>
      </c>
      <c r="H206" s="231"/>
      <c r="I206" s="230">
        <f>ROUND(E206*H206,2)</f>
        <v>0</v>
      </c>
      <c r="J206" s="231"/>
      <c r="K206" s="230">
        <f>ROUND(E206*J206,2)</f>
        <v>0</v>
      </c>
      <c r="L206" s="230">
        <v>15</v>
      </c>
      <c r="M206" s="230">
        <f>G206*(1+L206/100)</f>
        <v>0</v>
      </c>
      <c r="N206" s="230">
        <v>0</v>
      </c>
      <c r="O206" s="230">
        <f>ROUND(E206*N206,2)</f>
        <v>0</v>
      </c>
      <c r="P206" s="230">
        <v>0</v>
      </c>
      <c r="Q206" s="230">
        <f>ROUND(E206*P206,2)</f>
        <v>0</v>
      </c>
      <c r="R206" s="230"/>
      <c r="S206" s="230" t="s">
        <v>180</v>
      </c>
      <c r="T206" s="230" t="s">
        <v>181</v>
      </c>
      <c r="U206" s="230">
        <v>0</v>
      </c>
      <c r="V206" s="230">
        <f>ROUND(E206*U206,2)</f>
        <v>0</v>
      </c>
      <c r="W206" s="230"/>
      <c r="X206" s="230" t="s">
        <v>158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430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48">
        <v>97</v>
      </c>
      <c r="B207" s="249" t="s">
        <v>439</v>
      </c>
      <c r="C207" s="260" t="s">
        <v>440</v>
      </c>
      <c r="D207" s="250" t="s">
        <v>304</v>
      </c>
      <c r="E207" s="251">
        <v>4.7295299999999996</v>
      </c>
      <c r="F207" s="252"/>
      <c r="G207" s="253">
        <f>ROUND(E207*F207,2)</f>
        <v>0</v>
      </c>
      <c r="H207" s="231"/>
      <c r="I207" s="230">
        <f>ROUND(E207*H207,2)</f>
        <v>0</v>
      </c>
      <c r="J207" s="231"/>
      <c r="K207" s="230">
        <f>ROUND(E207*J207,2)</f>
        <v>0</v>
      </c>
      <c r="L207" s="230">
        <v>15</v>
      </c>
      <c r="M207" s="230">
        <f>G207*(1+L207/100)</f>
        <v>0</v>
      </c>
      <c r="N207" s="230">
        <v>0</v>
      </c>
      <c r="O207" s="230">
        <f>ROUND(E207*N207,2)</f>
        <v>0</v>
      </c>
      <c r="P207" s="230">
        <v>0</v>
      </c>
      <c r="Q207" s="230">
        <f>ROUND(E207*P207,2)</f>
        <v>0</v>
      </c>
      <c r="R207" s="230"/>
      <c r="S207" s="230" t="s">
        <v>180</v>
      </c>
      <c r="T207" s="230" t="s">
        <v>181</v>
      </c>
      <c r="U207" s="230">
        <v>135.648</v>
      </c>
      <c r="V207" s="230">
        <f>ROUND(E207*U207,2)</f>
        <v>641.54999999999995</v>
      </c>
      <c r="W207" s="230"/>
      <c r="X207" s="230" t="s">
        <v>158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430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48">
        <v>98</v>
      </c>
      <c r="B208" s="249" t="s">
        <v>441</v>
      </c>
      <c r="C208" s="260" t="s">
        <v>442</v>
      </c>
      <c r="D208" s="250" t="s">
        <v>304</v>
      </c>
      <c r="E208" s="251">
        <v>18.918130000000001</v>
      </c>
      <c r="F208" s="252"/>
      <c r="G208" s="253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15</v>
      </c>
      <c r="M208" s="230">
        <f>G208*(1+L208/100)</f>
        <v>0</v>
      </c>
      <c r="N208" s="230">
        <v>0</v>
      </c>
      <c r="O208" s="230">
        <f>ROUND(E208*N208,2)</f>
        <v>0</v>
      </c>
      <c r="P208" s="230">
        <v>0</v>
      </c>
      <c r="Q208" s="230">
        <f>ROUND(E208*P208,2)</f>
        <v>0</v>
      </c>
      <c r="R208" s="230"/>
      <c r="S208" s="230" t="s">
        <v>180</v>
      </c>
      <c r="T208" s="230" t="s">
        <v>181</v>
      </c>
      <c r="U208" s="230">
        <v>15.12</v>
      </c>
      <c r="V208" s="230">
        <f>ROUND(E208*U208,2)</f>
        <v>286.04000000000002</v>
      </c>
      <c r="W208" s="230"/>
      <c r="X208" s="230" t="s">
        <v>158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430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48">
        <v>99</v>
      </c>
      <c r="B209" s="249" t="s">
        <v>443</v>
      </c>
      <c r="C209" s="260" t="s">
        <v>444</v>
      </c>
      <c r="D209" s="250" t="s">
        <v>304</v>
      </c>
      <c r="E209" s="251">
        <v>4.7295299999999996</v>
      </c>
      <c r="F209" s="252"/>
      <c r="G209" s="253">
        <f>ROUND(E209*F209,2)</f>
        <v>0</v>
      </c>
      <c r="H209" s="231"/>
      <c r="I209" s="230">
        <f>ROUND(E209*H209,2)</f>
        <v>0</v>
      </c>
      <c r="J209" s="231"/>
      <c r="K209" s="230">
        <f>ROUND(E209*J209,2)</f>
        <v>0</v>
      </c>
      <c r="L209" s="230">
        <v>15</v>
      </c>
      <c r="M209" s="230">
        <f>G209*(1+L209/100)</f>
        <v>0</v>
      </c>
      <c r="N209" s="230">
        <v>0</v>
      </c>
      <c r="O209" s="230">
        <f>ROUND(E209*N209,2)</f>
        <v>0</v>
      </c>
      <c r="P209" s="230">
        <v>0</v>
      </c>
      <c r="Q209" s="230">
        <f>ROUND(E209*P209,2)</f>
        <v>0</v>
      </c>
      <c r="R209" s="230"/>
      <c r="S209" s="230" t="s">
        <v>180</v>
      </c>
      <c r="T209" s="230" t="s">
        <v>181</v>
      </c>
      <c r="U209" s="230">
        <v>0</v>
      </c>
      <c r="V209" s="230">
        <f>ROUND(E209*U209,2)</f>
        <v>0</v>
      </c>
      <c r="W209" s="230"/>
      <c r="X209" s="230" t="s">
        <v>158</v>
      </c>
      <c r="Y209" s="211"/>
      <c r="Z209" s="211"/>
      <c r="AA209" s="211"/>
      <c r="AB209" s="211"/>
      <c r="AC209" s="211"/>
      <c r="AD209" s="211"/>
      <c r="AE209" s="211"/>
      <c r="AF209" s="211"/>
      <c r="AG209" s="211" t="s">
        <v>430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x14ac:dyDescent="0.2">
      <c r="A210" s="235" t="s">
        <v>151</v>
      </c>
      <c r="B210" s="236" t="s">
        <v>124</v>
      </c>
      <c r="C210" s="256" t="s">
        <v>30</v>
      </c>
      <c r="D210" s="237"/>
      <c r="E210" s="238"/>
      <c r="F210" s="239"/>
      <c r="G210" s="240">
        <f>SUMIF(AG211:AG213,"&lt;&gt;NOR",G211:G213)</f>
        <v>0</v>
      </c>
      <c r="H210" s="234"/>
      <c r="I210" s="234">
        <f>SUM(I211:I213)</f>
        <v>0</v>
      </c>
      <c r="J210" s="234"/>
      <c r="K210" s="234">
        <f>SUM(K211:K213)</f>
        <v>0</v>
      </c>
      <c r="L210" s="234"/>
      <c r="M210" s="234">
        <f>SUM(M211:M213)</f>
        <v>0</v>
      </c>
      <c r="N210" s="234"/>
      <c r="O210" s="234">
        <f>SUM(O211:O213)</f>
        <v>0</v>
      </c>
      <c r="P210" s="234"/>
      <c r="Q210" s="234">
        <f>SUM(Q211:Q213)</f>
        <v>0</v>
      </c>
      <c r="R210" s="234"/>
      <c r="S210" s="234"/>
      <c r="T210" s="234"/>
      <c r="U210" s="234"/>
      <c r="V210" s="234">
        <f>SUM(V211:V213)</f>
        <v>0</v>
      </c>
      <c r="W210" s="234"/>
      <c r="X210" s="234"/>
      <c r="AG210" t="s">
        <v>152</v>
      </c>
    </row>
    <row r="211" spans="1:60" outlineLevel="1" x14ac:dyDescent="0.2">
      <c r="A211" s="248">
        <v>100</v>
      </c>
      <c r="B211" s="249" t="s">
        <v>445</v>
      </c>
      <c r="C211" s="260" t="s">
        <v>446</v>
      </c>
      <c r="D211" s="250" t="s">
        <v>240</v>
      </c>
      <c r="E211" s="251">
        <v>1</v>
      </c>
      <c r="F211" s="252"/>
      <c r="G211" s="253">
        <f>ROUND(E211*F211,2)</f>
        <v>0</v>
      </c>
      <c r="H211" s="231"/>
      <c r="I211" s="230">
        <f>ROUND(E211*H211,2)</f>
        <v>0</v>
      </c>
      <c r="J211" s="231"/>
      <c r="K211" s="230">
        <f>ROUND(E211*J211,2)</f>
        <v>0</v>
      </c>
      <c r="L211" s="230">
        <v>15</v>
      </c>
      <c r="M211" s="230">
        <f>G211*(1+L211/100)</f>
        <v>0</v>
      </c>
      <c r="N211" s="230">
        <v>0</v>
      </c>
      <c r="O211" s="230">
        <f>ROUND(E211*N211,2)</f>
        <v>0</v>
      </c>
      <c r="P211" s="230">
        <v>0</v>
      </c>
      <c r="Q211" s="230">
        <f>ROUND(E211*P211,2)</f>
        <v>0</v>
      </c>
      <c r="R211" s="230"/>
      <c r="S211" s="230" t="s">
        <v>180</v>
      </c>
      <c r="T211" s="230" t="s">
        <v>181</v>
      </c>
      <c r="U211" s="230">
        <v>0</v>
      </c>
      <c r="V211" s="230">
        <f>ROUND(E211*U211,2)</f>
        <v>0</v>
      </c>
      <c r="W211" s="230"/>
      <c r="X211" s="230" t="s">
        <v>226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447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48">
        <v>101</v>
      </c>
      <c r="B212" s="249" t="s">
        <v>448</v>
      </c>
      <c r="C212" s="260" t="s">
        <v>449</v>
      </c>
      <c r="D212" s="250" t="s">
        <v>450</v>
      </c>
      <c r="E212" s="251">
        <v>1</v>
      </c>
      <c r="F212" s="252"/>
      <c r="G212" s="253">
        <f>ROUND(E212*F212,2)</f>
        <v>0</v>
      </c>
      <c r="H212" s="231"/>
      <c r="I212" s="230">
        <f>ROUND(E212*H212,2)</f>
        <v>0</v>
      </c>
      <c r="J212" s="231"/>
      <c r="K212" s="230">
        <f>ROUND(E212*J212,2)</f>
        <v>0</v>
      </c>
      <c r="L212" s="230">
        <v>15</v>
      </c>
      <c r="M212" s="230">
        <f>G212*(1+L212/100)</f>
        <v>0</v>
      </c>
      <c r="N212" s="230">
        <v>0</v>
      </c>
      <c r="O212" s="230">
        <f>ROUND(E212*N212,2)</f>
        <v>0</v>
      </c>
      <c r="P212" s="230">
        <v>0</v>
      </c>
      <c r="Q212" s="230">
        <f>ROUND(E212*P212,2)</f>
        <v>0</v>
      </c>
      <c r="R212" s="230"/>
      <c r="S212" s="230" t="s">
        <v>180</v>
      </c>
      <c r="T212" s="230" t="s">
        <v>181</v>
      </c>
      <c r="U212" s="230">
        <v>0</v>
      </c>
      <c r="V212" s="230">
        <f>ROUND(E212*U212,2)</f>
        <v>0</v>
      </c>
      <c r="W212" s="230"/>
      <c r="X212" s="230" t="s">
        <v>451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452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41">
        <v>102</v>
      </c>
      <c r="B213" s="242" t="s">
        <v>453</v>
      </c>
      <c r="C213" s="257" t="s">
        <v>454</v>
      </c>
      <c r="D213" s="243" t="s">
        <v>450</v>
      </c>
      <c r="E213" s="244">
        <v>1</v>
      </c>
      <c r="F213" s="245"/>
      <c r="G213" s="246">
        <f>ROUND(E213*F213,2)</f>
        <v>0</v>
      </c>
      <c r="H213" s="231"/>
      <c r="I213" s="230">
        <f>ROUND(E213*H213,2)</f>
        <v>0</v>
      </c>
      <c r="J213" s="231"/>
      <c r="K213" s="230">
        <f>ROUND(E213*J213,2)</f>
        <v>0</v>
      </c>
      <c r="L213" s="230">
        <v>15</v>
      </c>
      <c r="M213" s="230">
        <f>G213*(1+L213/100)</f>
        <v>0</v>
      </c>
      <c r="N213" s="230">
        <v>0</v>
      </c>
      <c r="O213" s="230">
        <f>ROUND(E213*N213,2)</f>
        <v>0</v>
      </c>
      <c r="P213" s="230">
        <v>0</v>
      </c>
      <c r="Q213" s="230">
        <f>ROUND(E213*P213,2)</f>
        <v>0</v>
      </c>
      <c r="R213" s="230"/>
      <c r="S213" s="230" t="s">
        <v>180</v>
      </c>
      <c r="T213" s="230" t="s">
        <v>181</v>
      </c>
      <c r="U213" s="230">
        <v>0</v>
      </c>
      <c r="V213" s="230">
        <f>ROUND(E213*U213,2)</f>
        <v>0</v>
      </c>
      <c r="W213" s="230"/>
      <c r="X213" s="230" t="s">
        <v>451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452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x14ac:dyDescent="0.2">
      <c r="A214" s="3"/>
      <c r="B214" s="4"/>
      <c r="C214" s="261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AE214">
        <v>15</v>
      </c>
      <c r="AF214">
        <v>21</v>
      </c>
      <c r="AG214" t="s">
        <v>138</v>
      </c>
    </row>
    <row r="215" spans="1:60" x14ac:dyDescent="0.2">
      <c r="A215" s="214"/>
      <c r="B215" s="215" t="s">
        <v>31</v>
      </c>
      <c r="C215" s="262"/>
      <c r="D215" s="216"/>
      <c r="E215" s="217"/>
      <c r="F215" s="217"/>
      <c r="G215" s="255">
        <f>G8+G20+G24+G27+G51+G60+G62+G65+G71+G109+G111+G114+G116+G133+G149+G162+G174+G189+G191+G201+G210</f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E215">
        <f>SUMIF(L7:L213,AE214,G7:G213)</f>
        <v>0</v>
      </c>
      <c r="AF215">
        <f>SUMIF(L7:L213,AF214,G7:G213)</f>
        <v>0</v>
      </c>
      <c r="AG215" t="s">
        <v>455</v>
      </c>
    </row>
    <row r="216" spans="1:60" x14ac:dyDescent="0.2">
      <c r="A216" s="3"/>
      <c r="B216" s="4"/>
      <c r="C216" s="261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60" x14ac:dyDescent="0.2">
      <c r="A217" s="3"/>
      <c r="B217" s="4"/>
      <c r="C217" s="261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218" t="s">
        <v>456</v>
      </c>
      <c r="B218" s="218"/>
      <c r="C218" s="263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19"/>
      <c r="B219" s="220"/>
      <c r="C219" s="264"/>
      <c r="D219" s="220"/>
      <c r="E219" s="220"/>
      <c r="F219" s="220"/>
      <c r="G219" s="221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AG219" t="s">
        <v>457</v>
      </c>
    </row>
    <row r="220" spans="1:60" x14ac:dyDescent="0.2">
      <c r="A220" s="222"/>
      <c r="B220" s="223"/>
      <c r="C220" s="265"/>
      <c r="D220" s="223"/>
      <c r="E220" s="223"/>
      <c r="F220" s="223"/>
      <c r="G220" s="224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222"/>
      <c r="B221" s="223"/>
      <c r="C221" s="265"/>
      <c r="D221" s="223"/>
      <c r="E221" s="223"/>
      <c r="F221" s="223"/>
      <c r="G221" s="224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22"/>
      <c r="B222" s="223"/>
      <c r="C222" s="265"/>
      <c r="D222" s="223"/>
      <c r="E222" s="223"/>
      <c r="F222" s="223"/>
      <c r="G222" s="224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25"/>
      <c r="B223" s="226"/>
      <c r="C223" s="266"/>
      <c r="D223" s="226"/>
      <c r="E223" s="226"/>
      <c r="F223" s="226"/>
      <c r="G223" s="22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3"/>
      <c r="B224" s="4"/>
      <c r="C224" s="261"/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3:33" x14ac:dyDescent="0.2">
      <c r="C225" s="267"/>
      <c r="D225" s="10"/>
      <c r="AG225" t="s">
        <v>458</v>
      </c>
    </row>
    <row r="226" spans="3:33" x14ac:dyDescent="0.2">
      <c r="D226" s="10"/>
    </row>
    <row r="227" spans="3:33" x14ac:dyDescent="0.2">
      <c r="D227" s="10"/>
    </row>
    <row r="228" spans="3:33" x14ac:dyDescent="0.2">
      <c r="D228" s="10"/>
    </row>
    <row r="229" spans="3:33" x14ac:dyDescent="0.2">
      <c r="D229" s="10"/>
    </row>
    <row r="230" spans="3:33" x14ac:dyDescent="0.2">
      <c r="D230" s="10"/>
    </row>
    <row r="231" spans="3:33" x14ac:dyDescent="0.2">
      <c r="D231" s="10"/>
    </row>
    <row r="232" spans="3:33" x14ac:dyDescent="0.2">
      <c r="D232" s="10"/>
    </row>
    <row r="233" spans="3:33" x14ac:dyDescent="0.2">
      <c r="D233" s="10"/>
    </row>
    <row r="234" spans="3:33" x14ac:dyDescent="0.2">
      <c r="D234" s="10"/>
    </row>
    <row r="235" spans="3:33" x14ac:dyDescent="0.2">
      <c r="D235" s="10"/>
    </row>
    <row r="236" spans="3:33" x14ac:dyDescent="0.2">
      <c r="D236" s="10"/>
    </row>
    <row r="237" spans="3:33" x14ac:dyDescent="0.2">
      <c r="D237" s="10"/>
    </row>
    <row r="238" spans="3:33" x14ac:dyDescent="0.2">
      <c r="D238" s="10"/>
    </row>
    <row r="239" spans="3:33" x14ac:dyDescent="0.2">
      <c r="D239" s="10"/>
    </row>
    <row r="240" spans="3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A1:G1"/>
    <mergeCell ref="C2:G2"/>
    <mergeCell ref="C3:G3"/>
    <mergeCell ref="C4:G4"/>
    <mergeCell ref="A218:C218"/>
    <mergeCell ref="A219:G223"/>
    <mergeCell ref="C18:G18"/>
    <mergeCell ref="C29:G29"/>
    <mergeCell ref="C108:G108"/>
    <mergeCell ref="C122:G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126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127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127</v>
      </c>
      <c r="AG3" t="s">
        <v>128</v>
      </c>
    </row>
    <row r="4" spans="1:60" ht="24.95" customHeight="1" x14ac:dyDescent="0.2">
      <c r="A4" s="201" t="s">
        <v>10</v>
      </c>
      <c r="B4" s="202" t="s">
        <v>60</v>
      </c>
      <c r="C4" s="203" t="s">
        <v>61</v>
      </c>
      <c r="D4" s="204"/>
      <c r="E4" s="204"/>
      <c r="F4" s="204"/>
      <c r="G4" s="205"/>
      <c r="AG4" t="s">
        <v>129</v>
      </c>
    </row>
    <row r="5" spans="1:60" x14ac:dyDescent="0.2">
      <c r="D5" s="10"/>
    </row>
    <row r="6" spans="1:60" ht="38.25" x14ac:dyDescent="0.2">
      <c r="A6" s="207" t="s">
        <v>130</v>
      </c>
      <c r="B6" s="209" t="s">
        <v>131</v>
      </c>
      <c r="C6" s="209" t="s">
        <v>132</v>
      </c>
      <c r="D6" s="208" t="s">
        <v>133</v>
      </c>
      <c r="E6" s="207" t="s">
        <v>134</v>
      </c>
      <c r="F6" s="206" t="s">
        <v>135</v>
      </c>
      <c r="G6" s="207" t="s">
        <v>31</v>
      </c>
      <c r="H6" s="210" t="s">
        <v>32</v>
      </c>
      <c r="I6" s="210" t="s">
        <v>136</v>
      </c>
      <c r="J6" s="210" t="s">
        <v>33</v>
      </c>
      <c r="K6" s="210" t="s">
        <v>137</v>
      </c>
      <c r="L6" s="210" t="s">
        <v>138</v>
      </c>
      <c r="M6" s="210" t="s">
        <v>139</v>
      </c>
      <c r="N6" s="210" t="s">
        <v>140</v>
      </c>
      <c r="O6" s="210" t="s">
        <v>141</v>
      </c>
      <c r="P6" s="210" t="s">
        <v>142</v>
      </c>
      <c r="Q6" s="210" t="s">
        <v>143</v>
      </c>
      <c r="R6" s="210" t="s">
        <v>144</v>
      </c>
      <c r="S6" s="210" t="s">
        <v>145</v>
      </c>
      <c r="T6" s="210" t="s">
        <v>146</v>
      </c>
      <c r="U6" s="210" t="s">
        <v>147</v>
      </c>
      <c r="V6" s="210" t="s">
        <v>148</v>
      </c>
      <c r="W6" s="210" t="s">
        <v>149</v>
      </c>
      <c r="X6" s="210" t="s">
        <v>150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151</v>
      </c>
      <c r="B8" s="236" t="s">
        <v>68</v>
      </c>
      <c r="C8" s="256" t="s">
        <v>69</v>
      </c>
      <c r="D8" s="237"/>
      <c r="E8" s="238"/>
      <c r="F8" s="239"/>
      <c r="G8" s="240">
        <f>SUMIF(AG9:AG34,"&lt;&gt;NOR",G9:G34)</f>
        <v>0</v>
      </c>
      <c r="H8" s="234"/>
      <c r="I8" s="234">
        <f>SUM(I9:I34)</f>
        <v>0</v>
      </c>
      <c r="J8" s="234"/>
      <c r="K8" s="234">
        <f>SUM(K9:K34)</f>
        <v>0</v>
      </c>
      <c r="L8" s="234"/>
      <c r="M8" s="234">
        <f>SUM(M9:M34)</f>
        <v>0</v>
      </c>
      <c r="N8" s="234"/>
      <c r="O8" s="234">
        <f>SUM(O9:O34)</f>
        <v>0</v>
      </c>
      <c r="P8" s="234"/>
      <c r="Q8" s="234">
        <f>SUM(Q9:Q34)</f>
        <v>0</v>
      </c>
      <c r="R8" s="234"/>
      <c r="S8" s="234"/>
      <c r="T8" s="234"/>
      <c r="U8" s="234"/>
      <c r="V8" s="234">
        <f>SUM(V9:V34)</f>
        <v>0</v>
      </c>
      <c r="W8" s="234"/>
      <c r="X8" s="234"/>
      <c r="AG8" t="s">
        <v>152</v>
      </c>
    </row>
    <row r="9" spans="1:60" ht="22.5" outlineLevel="1" x14ac:dyDescent="0.2">
      <c r="A9" s="248">
        <v>1</v>
      </c>
      <c r="B9" s="249" t="s">
        <v>459</v>
      </c>
      <c r="C9" s="260" t="s">
        <v>460</v>
      </c>
      <c r="D9" s="250" t="s">
        <v>240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180</v>
      </c>
      <c r="T9" s="230" t="s">
        <v>181</v>
      </c>
      <c r="U9" s="230">
        <v>0</v>
      </c>
      <c r="V9" s="230">
        <f>ROUND(E9*U9,2)</f>
        <v>0</v>
      </c>
      <c r="W9" s="230"/>
      <c r="X9" s="230" t="s">
        <v>158</v>
      </c>
      <c r="Y9" s="211"/>
      <c r="Z9" s="211"/>
      <c r="AA9" s="211"/>
      <c r="AB9" s="211"/>
      <c r="AC9" s="211"/>
      <c r="AD9" s="211"/>
      <c r="AE9" s="211"/>
      <c r="AF9" s="211"/>
      <c r="AG9" s="211" t="s">
        <v>234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1">
        <v>2</v>
      </c>
      <c r="B10" s="242" t="s">
        <v>461</v>
      </c>
      <c r="C10" s="257" t="s">
        <v>462</v>
      </c>
      <c r="D10" s="243" t="s">
        <v>463</v>
      </c>
      <c r="E10" s="244">
        <v>1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180</v>
      </c>
      <c r="T10" s="230" t="s">
        <v>181</v>
      </c>
      <c r="U10" s="230">
        <v>0</v>
      </c>
      <c r="V10" s="230">
        <f>ROUND(E10*U10,2)</f>
        <v>0</v>
      </c>
      <c r="W10" s="230"/>
      <c r="X10" s="230" t="s">
        <v>158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464</v>
      </c>
      <c r="D11" s="247"/>
      <c r="E11" s="247"/>
      <c r="F11" s="247"/>
      <c r="G11" s="247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176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3</v>
      </c>
      <c r="B12" s="249" t="s">
        <v>465</v>
      </c>
      <c r="C12" s="260" t="s">
        <v>466</v>
      </c>
      <c r="D12" s="250" t="s">
        <v>463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180</v>
      </c>
      <c r="T12" s="230" t="s">
        <v>181</v>
      </c>
      <c r="U12" s="230">
        <v>0</v>
      </c>
      <c r="V12" s="230">
        <f>ROUND(E12*U12,2)</f>
        <v>0</v>
      </c>
      <c r="W12" s="230"/>
      <c r="X12" s="230" t="s">
        <v>158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8">
        <v>4</v>
      </c>
      <c r="B13" s="249" t="s">
        <v>467</v>
      </c>
      <c r="C13" s="260" t="s">
        <v>468</v>
      </c>
      <c r="D13" s="250" t="s">
        <v>240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180</v>
      </c>
      <c r="T13" s="230" t="s">
        <v>181</v>
      </c>
      <c r="U13" s="230">
        <v>0</v>
      </c>
      <c r="V13" s="230">
        <f>ROUND(E13*U13,2)</f>
        <v>0</v>
      </c>
      <c r="W13" s="230"/>
      <c r="X13" s="230" t="s">
        <v>158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5</v>
      </c>
      <c r="B14" s="249" t="s">
        <v>469</v>
      </c>
      <c r="C14" s="260" t="s">
        <v>470</v>
      </c>
      <c r="D14" s="250" t="s">
        <v>240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180</v>
      </c>
      <c r="T14" s="230" t="s">
        <v>181</v>
      </c>
      <c r="U14" s="230">
        <v>0</v>
      </c>
      <c r="V14" s="230">
        <f>ROUND(E14*U14,2)</f>
        <v>0</v>
      </c>
      <c r="W14" s="230"/>
      <c r="X14" s="230" t="s">
        <v>158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6</v>
      </c>
      <c r="B15" s="242" t="s">
        <v>471</v>
      </c>
      <c r="C15" s="257" t="s">
        <v>472</v>
      </c>
      <c r="D15" s="243" t="s">
        <v>463</v>
      </c>
      <c r="E15" s="244">
        <v>1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180</v>
      </c>
      <c r="T15" s="230" t="s">
        <v>181</v>
      </c>
      <c r="U15" s="230">
        <v>0</v>
      </c>
      <c r="V15" s="230">
        <f>ROUND(E15*U15,2)</f>
        <v>0</v>
      </c>
      <c r="W15" s="230"/>
      <c r="X15" s="230" t="s">
        <v>158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9" t="s">
        <v>464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176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7</v>
      </c>
      <c r="B17" s="242" t="s">
        <v>473</v>
      </c>
      <c r="C17" s="257" t="s">
        <v>474</v>
      </c>
      <c r="D17" s="243" t="s">
        <v>463</v>
      </c>
      <c r="E17" s="244">
        <v>8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180</v>
      </c>
      <c r="T17" s="230" t="s">
        <v>181</v>
      </c>
      <c r="U17" s="230">
        <v>0</v>
      </c>
      <c r="V17" s="230">
        <f>ROUND(E17*U17,2)</f>
        <v>0</v>
      </c>
      <c r="W17" s="230"/>
      <c r="X17" s="230" t="s">
        <v>158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464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1">
        <v>8</v>
      </c>
      <c r="B19" s="242" t="s">
        <v>475</v>
      </c>
      <c r="C19" s="257" t="s">
        <v>476</v>
      </c>
      <c r="D19" s="243" t="s">
        <v>463</v>
      </c>
      <c r="E19" s="244">
        <v>2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180</v>
      </c>
      <c r="T19" s="230" t="s">
        <v>181</v>
      </c>
      <c r="U19" s="230">
        <v>0</v>
      </c>
      <c r="V19" s="230">
        <f>ROUND(E19*U19,2)</f>
        <v>0</v>
      </c>
      <c r="W19" s="230"/>
      <c r="X19" s="230" t="s">
        <v>158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464</v>
      </c>
      <c r="D20" s="247"/>
      <c r="E20" s="247"/>
      <c r="F20" s="247"/>
      <c r="G20" s="247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176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1">
        <v>9</v>
      </c>
      <c r="B21" s="242" t="s">
        <v>477</v>
      </c>
      <c r="C21" s="257" t="s">
        <v>478</v>
      </c>
      <c r="D21" s="243" t="s">
        <v>463</v>
      </c>
      <c r="E21" s="244">
        <v>1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180</v>
      </c>
      <c r="T21" s="230" t="s">
        <v>181</v>
      </c>
      <c r="U21" s="230">
        <v>0</v>
      </c>
      <c r="V21" s="230">
        <f>ROUND(E21*U21,2)</f>
        <v>0</v>
      </c>
      <c r="W21" s="230"/>
      <c r="X21" s="230" t="s">
        <v>158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464</v>
      </c>
      <c r="D22" s="247"/>
      <c r="E22" s="247"/>
      <c r="F22" s="247"/>
      <c r="G22" s="247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176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1">
        <v>10</v>
      </c>
      <c r="B23" s="242" t="s">
        <v>479</v>
      </c>
      <c r="C23" s="257" t="s">
        <v>480</v>
      </c>
      <c r="D23" s="243" t="s">
        <v>463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180</v>
      </c>
      <c r="T23" s="230" t="s">
        <v>181</v>
      </c>
      <c r="U23" s="230">
        <v>0</v>
      </c>
      <c r="V23" s="230">
        <f>ROUND(E23*U23,2)</f>
        <v>0</v>
      </c>
      <c r="W23" s="230"/>
      <c r="X23" s="230" t="s">
        <v>158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159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464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176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33.75" outlineLevel="1" x14ac:dyDescent="0.2">
      <c r="A25" s="241">
        <v>11</v>
      </c>
      <c r="B25" s="242" t="s">
        <v>481</v>
      </c>
      <c r="C25" s="257" t="s">
        <v>482</v>
      </c>
      <c r="D25" s="243" t="s">
        <v>463</v>
      </c>
      <c r="E25" s="244">
        <v>1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180</v>
      </c>
      <c r="T25" s="230" t="s">
        <v>181</v>
      </c>
      <c r="U25" s="230">
        <v>0</v>
      </c>
      <c r="V25" s="230">
        <f>ROUND(E25*U25,2)</f>
        <v>0</v>
      </c>
      <c r="W25" s="230"/>
      <c r="X25" s="230" t="s">
        <v>158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464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176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48">
        <v>12</v>
      </c>
      <c r="B27" s="249" t="s">
        <v>483</v>
      </c>
      <c r="C27" s="260" t="s">
        <v>484</v>
      </c>
      <c r="D27" s="250" t="s">
        <v>463</v>
      </c>
      <c r="E27" s="251">
        <v>2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180</v>
      </c>
      <c r="T27" s="230" t="s">
        <v>181</v>
      </c>
      <c r="U27" s="230">
        <v>0</v>
      </c>
      <c r="V27" s="230">
        <f>ROUND(E27*U27,2)</f>
        <v>0</v>
      </c>
      <c r="W27" s="230"/>
      <c r="X27" s="230" t="s">
        <v>158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159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1">
        <v>13</v>
      </c>
      <c r="B28" s="242" t="s">
        <v>485</v>
      </c>
      <c r="C28" s="257" t="s">
        <v>486</v>
      </c>
      <c r="D28" s="243" t="s">
        <v>463</v>
      </c>
      <c r="E28" s="244">
        <v>1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180</v>
      </c>
      <c r="T28" s="230" t="s">
        <v>181</v>
      </c>
      <c r="U28" s="230">
        <v>0</v>
      </c>
      <c r="V28" s="230">
        <f>ROUND(E28*U28,2)</f>
        <v>0</v>
      </c>
      <c r="W28" s="230"/>
      <c r="X28" s="230" t="s">
        <v>158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159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464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1">
        <v>14</v>
      </c>
      <c r="B30" s="242" t="s">
        <v>487</v>
      </c>
      <c r="C30" s="257" t="s">
        <v>488</v>
      </c>
      <c r="D30" s="243" t="s">
        <v>463</v>
      </c>
      <c r="E30" s="244">
        <v>3</v>
      </c>
      <c r="F30" s="245"/>
      <c r="G30" s="246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180</v>
      </c>
      <c r="T30" s="230" t="s">
        <v>181</v>
      </c>
      <c r="U30" s="230">
        <v>0</v>
      </c>
      <c r="V30" s="230">
        <f>ROUND(E30*U30,2)</f>
        <v>0</v>
      </c>
      <c r="W30" s="230"/>
      <c r="X30" s="230" t="s">
        <v>158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9" t="s">
        <v>464</v>
      </c>
      <c r="D31" s="247"/>
      <c r="E31" s="247"/>
      <c r="F31" s="247"/>
      <c r="G31" s="247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176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1">
        <v>15</v>
      </c>
      <c r="B32" s="242" t="s">
        <v>489</v>
      </c>
      <c r="C32" s="257" t="s">
        <v>490</v>
      </c>
      <c r="D32" s="243" t="s">
        <v>240</v>
      </c>
      <c r="E32" s="244">
        <v>1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180</v>
      </c>
      <c r="T32" s="230" t="s">
        <v>181</v>
      </c>
      <c r="U32" s="230">
        <v>0</v>
      </c>
      <c r="V32" s="230">
        <f>ROUND(E32*U32,2)</f>
        <v>0</v>
      </c>
      <c r="W32" s="230"/>
      <c r="X32" s="230" t="s">
        <v>158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159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464</v>
      </c>
      <c r="D33" s="247"/>
      <c r="E33" s="247"/>
      <c r="F33" s="247"/>
      <c r="G33" s="247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176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16</v>
      </c>
      <c r="B34" s="249" t="s">
        <v>491</v>
      </c>
      <c r="C34" s="260" t="s">
        <v>492</v>
      </c>
      <c r="D34" s="250" t="s">
        <v>240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180</v>
      </c>
      <c r="T34" s="230" t="s">
        <v>181</v>
      </c>
      <c r="U34" s="230">
        <v>0</v>
      </c>
      <c r="V34" s="230">
        <f>ROUND(E34*U34,2)</f>
        <v>0</v>
      </c>
      <c r="W34" s="230"/>
      <c r="X34" s="230" t="s">
        <v>158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159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35" t="s">
        <v>151</v>
      </c>
      <c r="B35" s="236" t="s">
        <v>70</v>
      </c>
      <c r="C35" s="256" t="s">
        <v>71</v>
      </c>
      <c r="D35" s="237"/>
      <c r="E35" s="238"/>
      <c r="F35" s="239"/>
      <c r="G35" s="240">
        <f>SUMIF(AG36:AG41,"&lt;&gt;NOR",G36:G41)</f>
        <v>0</v>
      </c>
      <c r="H35" s="234"/>
      <c r="I35" s="234">
        <f>SUM(I36:I41)</f>
        <v>0</v>
      </c>
      <c r="J35" s="234"/>
      <c r="K35" s="234">
        <f>SUM(K36:K41)</f>
        <v>0</v>
      </c>
      <c r="L35" s="234"/>
      <c r="M35" s="234">
        <f>SUM(M36:M41)</f>
        <v>0</v>
      </c>
      <c r="N35" s="234"/>
      <c r="O35" s="234">
        <f>SUM(O36:O41)</f>
        <v>0</v>
      </c>
      <c r="P35" s="234"/>
      <c r="Q35" s="234">
        <f>SUM(Q36:Q41)</f>
        <v>0</v>
      </c>
      <c r="R35" s="234"/>
      <c r="S35" s="234"/>
      <c r="T35" s="234"/>
      <c r="U35" s="234"/>
      <c r="V35" s="234">
        <f>SUM(V36:V41)</f>
        <v>0</v>
      </c>
      <c r="W35" s="234"/>
      <c r="X35" s="234"/>
      <c r="AG35" t="s">
        <v>152</v>
      </c>
    </row>
    <row r="36" spans="1:60" outlineLevel="1" x14ac:dyDescent="0.2">
      <c r="A36" s="248">
        <v>17</v>
      </c>
      <c r="B36" s="249" t="s">
        <v>493</v>
      </c>
      <c r="C36" s="260" t="s">
        <v>494</v>
      </c>
      <c r="D36" s="250" t="s">
        <v>463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180</v>
      </c>
      <c r="T36" s="230" t="s">
        <v>181</v>
      </c>
      <c r="U36" s="230">
        <v>0</v>
      </c>
      <c r="V36" s="230">
        <f>ROUND(E36*U36,2)</f>
        <v>0</v>
      </c>
      <c r="W36" s="230"/>
      <c r="X36" s="230" t="s">
        <v>226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447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18</v>
      </c>
      <c r="B37" s="249" t="s">
        <v>495</v>
      </c>
      <c r="C37" s="260" t="s">
        <v>496</v>
      </c>
      <c r="D37" s="250" t="s">
        <v>463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180</v>
      </c>
      <c r="T37" s="230" t="s">
        <v>181</v>
      </c>
      <c r="U37" s="230">
        <v>0</v>
      </c>
      <c r="V37" s="230">
        <f>ROUND(E37*U37,2)</f>
        <v>0</v>
      </c>
      <c r="W37" s="230"/>
      <c r="X37" s="230" t="s">
        <v>226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447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19</v>
      </c>
      <c r="B38" s="249" t="s">
        <v>497</v>
      </c>
      <c r="C38" s="260" t="s">
        <v>498</v>
      </c>
      <c r="D38" s="250" t="s">
        <v>463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180</v>
      </c>
      <c r="T38" s="230" t="s">
        <v>181</v>
      </c>
      <c r="U38" s="230">
        <v>0</v>
      </c>
      <c r="V38" s="230">
        <f>ROUND(E38*U38,2)</f>
        <v>0</v>
      </c>
      <c r="W38" s="230"/>
      <c r="X38" s="230" t="s">
        <v>226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447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20</v>
      </c>
      <c r="B39" s="249" t="s">
        <v>499</v>
      </c>
      <c r="C39" s="260" t="s">
        <v>500</v>
      </c>
      <c r="D39" s="250" t="s">
        <v>231</v>
      </c>
      <c r="E39" s="251">
        <v>9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180</v>
      </c>
      <c r="T39" s="230" t="s">
        <v>181</v>
      </c>
      <c r="U39" s="230">
        <v>0</v>
      </c>
      <c r="V39" s="230">
        <f>ROUND(E39*U39,2)</f>
        <v>0</v>
      </c>
      <c r="W39" s="230"/>
      <c r="X39" s="230" t="s">
        <v>226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227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21</v>
      </c>
      <c r="B40" s="249" t="s">
        <v>501</v>
      </c>
      <c r="C40" s="260" t="s">
        <v>502</v>
      </c>
      <c r="D40" s="250" t="s">
        <v>231</v>
      </c>
      <c r="E40" s="251">
        <v>9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180</v>
      </c>
      <c r="T40" s="230" t="s">
        <v>181</v>
      </c>
      <c r="U40" s="230">
        <v>0</v>
      </c>
      <c r="V40" s="230">
        <f>ROUND(E40*U40,2)</f>
        <v>0</v>
      </c>
      <c r="W40" s="230"/>
      <c r="X40" s="230" t="s">
        <v>226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227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22</v>
      </c>
      <c r="B41" s="249" t="s">
        <v>503</v>
      </c>
      <c r="C41" s="260" t="s">
        <v>504</v>
      </c>
      <c r="D41" s="250" t="s">
        <v>231</v>
      </c>
      <c r="E41" s="251">
        <v>9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180</v>
      </c>
      <c r="T41" s="230" t="s">
        <v>181</v>
      </c>
      <c r="U41" s="230">
        <v>0</v>
      </c>
      <c r="V41" s="230">
        <f>ROUND(E41*U41,2)</f>
        <v>0</v>
      </c>
      <c r="W41" s="230"/>
      <c r="X41" s="230" t="s">
        <v>158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159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35" t="s">
        <v>151</v>
      </c>
      <c r="B42" s="236" t="s">
        <v>72</v>
      </c>
      <c r="C42" s="256" t="s">
        <v>73</v>
      </c>
      <c r="D42" s="237"/>
      <c r="E42" s="238"/>
      <c r="F42" s="239"/>
      <c r="G42" s="240">
        <f>SUMIF(AG43:AG50,"&lt;&gt;NOR",G43:G50)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34"/>
      <c r="O42" s="234">
        <f>SUM(O43:O50)</f>
        <v>0</v>
      </c>
      <c r="P42" s="234"/>
      <c r="Q42" s="234">
        <f>SUM(Q43:Q50)</f>
        <v>0</v>
      </c>
      <c r="R42" s="234"/>
      <c r="S42" s="234"/>
      <c r="T42" s="234"/>
      <c r="U42" s="234"/>
      <c r="V42" s="234">
        <f>SUM(V43:V50)</f>
        <v>1.73</v>
      </c>
      <c r="W42" s="234"/>
      <c r="X42" s="234"/>
      <c r="AG42" t="s">
        <v>152</v>
      </c>
    </row>
    <row r="43" spans="1:60" outlineLevel="1" x14ac:dyDescent="0.2">
      <c r="A43" s="248">
        <v>23</v>
      </c>
      <c r="B43" s="249" t="s">
        <v>505</v>
      </c>
      <c r="C43" s="260" t="s">
        <v>506</v>
      </c>
      <c r="D43" s="250" t="s">
        <v>174</v>
      </c>
      <c r="E43" s="251">
        <v>25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180</v>
      </c>
      <c r="T43" s="230" t="s">
        <v>181</v>
      </c>
      <c r="U43" s="230">
        <v>0</v>
      </c>
      <c r="V43" s="230">
        <f>ROUND(E43*U43,2)</f>
        <v>0</v>
      </c>
      <c r="W43" s="230"/>
      <c r="X43" s="230" t="s">
        <v>158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24</v>
      </c>
      <c r="B44" s="249" t="s">
        <v>507</v>
      </c>
      <c r="C44" s="260" t="s">
        <v>508</v>
      </c>
      <c r="D44" s="250" t="s">
        <v>174</v>
      </c>
      <c r="E44" s="251">
        <v>150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180</v>
      </c>
      <c r="T44" s="230" t="s">
        <v>181</v>
      </c>
      <c r="U44" s="230">
        <v>0</v>
      </c>
      <c r="V44" s="230">
        <f>ROUND(E44*U44,2)</f>
        <v>0</v>
      </c>
      <c r="W44" s="230"/>
      <c r="X44" s="230" t="s">
        <v>226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447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25</v>
      </c>
      <c r="B45" s="249" t="s">
        <v>509</v>
      </c>
      <c r="C45" s="260" t="s">
        <v>510</v>
      </c>
      <c r="D45" s="250" t="s">
        <v>174</v>
      </c>
      <c r="E45" s="251">
        <v>260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180</v>
      </c>
      <c r="T45" s="230" t="s">
        <v>181</v>
      </c>
      <c r="U45" s="230">
        <v>0</v>
      </c>
      <c r="V45" s="230">
        <f>ROUND(E45*U45,2)</f>
        <v>0</v>
      </c>
      <c r="W45" s="230"/>
      <c r="X45" s="230" t="s">
        <v>226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447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48">
        <v>26</v>
      </c>
      <c r="B46" s="249" t="s">
        <v>511</v>
      </c>
      <c r="C46" s="260" t="s">
        <v>512</v>
      </c>
      <c r="D46" s="250" t="s">
        <v>174</v>
      </c>
      <c r="E46" s="251">
        <v>280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180</v>
      </c>
      <c r="T46" s="230" t="s">
        <v>181</v>
      </c>
      <c r="U46" s="230">
        <v>0</v>
      </c>
      <c r="V46" s="230">
        <f>ROUND(E46*U46,2)</f>
        <v>0</v>
      </c>
      <c r="W46" s="230"/>
      <c r="X46" s="230" t="s">
        <v>226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447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8">
        <v>27</v>
      </c>
      <c r="B47" s="249" t="s">
        <v>513</v>
      </c>
      <c r="C47" s="260" t="s">
        <v>514</v>
      </c>
      <c r="D47" s="250" t="s">
        <v>174</v>
      </c>
      <c r="E47" s="251">
        <v>25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180</v>
      </c>
      <c r="T47" s="230" t="s">
        <v>181</v>
      </c>
      <c r="U47" s="230">
        <v>0</v>
      </c>
      <c r="V47" s="230">
        <f>ROUND(E47*U47,2)</f>
        <v>0</v>
      </c>
      <c r="W47" s="230"/>
      <c r="X47" s="230" t="s">
        <v>226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447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28</v>
      </c>
      <c r="B48" s="249" t="s">
        <v>515</v>
      </c>
      <c r="C48" s="260" t="s">
        <v>516</v>
      </c>
      <c r="D48" s="250" t="s">
        <v>174</v>
      </c>
      <c r="E48" s="251">
        <v>30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180</v>
      </c>
      <c r="T48" s="230" t="s">
        <v>181</v>
      </c>
      <c r="U48" s="230">
        <v>5.7829999999999999E-2</v>
      </c>
      <c r="V48" s="230">
        <f>ROUND(E48*U48,2)</f>
        <v>1.73</v>
      </c>
      <c r="W48" s="230"/>
      <c r="X48" s="230" t="s">
        <v>158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159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29</v>
      </c>
      <c r="B49" s="249" t="s">
        <v>517</v>
      </c>
      <c r="C49" s="260" t="s">
        <v>518</v>
      </c>
      <c r="D49" s="250" t="s">
        <v>174</v>
      </c>
      <c r="E49" s="251">
        <v>25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180</v>
      </c>
      <c r="T49" s="230" t="s">
        <v>181</v>
      </c>
      <c r="U49" s="230">
        <v>0</v>
      </c>
      <c r="V49" s="230">
        <f>ROUND(E49*U49,2)</f>
        <v>0</v>
      </c>
      <c r="W49" s="230"/>
      <c r="X49" s="230" t="s">
        <v>158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159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30</v>
      </c>
      <c r="B50" s="249" t="s">
        <v>519</v>
      </c>
      <c r="C50" s="260" t="s">
        <v>520</v>
      </c>
      <c r="D50" s="250" t="s">
        <v>174</v>
      </c>
      <c r="E50" s="251">
        <v>20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180</v>
      </c>
      <c r="T50" s="230" t="s">
        <v>181</v>
      </c>
      <c r="U50" s="230">
        <v>0</v>
      </c>
      <c r="V50" s="230">
        <f>ROUND(E50*U50,2)</f>
        <v>0</v>
      </c>
      <c r="W50" s="230"/>
      <c r="X50" s="230" t="s">
        <v>158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159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151</v>
      </c>
      <c r="B51" s="236" t="s">
        <v>74</v>
      </c>
      <c r="C51" s="256" t="s">
        <v>75</v>
      </c>
      <c r="D51" s="237"/>
      <c r="E51" s="238"/>
      <c r="F51" s="239"/>
      <c r="G51" s="240">
        <f>SUMIF(AG52:AG55,"&lt;&gt;NOR",G52:G55)</f>
        <v>0</v>
      </c>
      <c r="H51" s="234"/>
      <c r="I51" s="234">
        <f>SUM(I52:I55)</f>
        <v>0</v>
      </c>
      <c r="J51" s="234"/>
      <c r="K51" s="234">
        <f>SUM(K52:K55)</f>
        <v>0</v>
      </c>
      <c r="L51" s="234"/>
      <c r="M51" s="234">
        <f>SUM(M52:M55)</f>
        <v>0</v>
      </c>
      <c r="N51" s="234"/>
      <c r="O51" s="234">
        <f>SUM(O52:O55)</f>
        <v>0</v>
      </c>
      <c r="P51" s="234"/>
      <c r="Q51" s="234">
        <f>SUM(Q52:Q55)</f>
        <v>0</v>
      </c>
      <c r="R51" s="234"/>
      <c r="S51" s="234"/>
      <c r="T51" s="234"/>
      <c r="U51" s="234"/>
      <c r="V51" s="234">
        <f>SUM(V52:V55)</f>
        <v>0</v>
      </c>
      <c r="W51" s="234"/>
      <c r="X51" s="234"/>
      <c r="AG51" t="s">
        <v>152</v>
      </c>
    </row>
    <row r="52" spans="1:60" outlineLevel="1" x14ac:dyDescent="0.2">
      <c r="A52" s="248">
        <v>31</v>
      </c>
      <c r="B52" s="249" t="s">
        <v>521</v>
      </c>
      <c r="C52" s="260" t="s">
        <v>522</v>
      </c>
      <c r="D52" s="250" t="s">
        <v>463</v>
      </c>
      <c r="E52" s="251">
        <v>45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180</v>
      </c>
      <c r="T52" s="230" t="s">
        <v>181</v>
      </c>
      <c r="U52" s="230">
        <v>0</v>
      </c>
      <c r="V52" s="230">
        <f>ROUND(E52*U52,2)</f>
        <v>0</v>
      </c>
      <c r="W52" s="230"/>
      <c r="X52" s="230" t="s">
        <v>226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447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32</v>
      </c>
      <c r="B53" s="249" t="s">
        <v>523</v>
      </c>
      <c r="C53" s="260" t="s">
        <v>524</v>
      </c>
      <c r="D53" s="250" t="s">
        <v>463</v>
      </c>
      <c r="E53" s="251">
        <v>2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180</v>
      </c>
      <c r="T53" s="230" t="s">
        <v>181</v>
      </c>
      <c r="U53" s="230">
        <v>0</v>
      </c>
      <c r="V53" s="230">
        <f>ROUND(E53*U53,2)</f>
        <v>0</v>
      </c>
      <c r="W53" s="230"/>
      <c r="X53" s="230" t="s">
        <v>226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447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33</v>
      </c>
      <c r="B54" s="249" t="s">
        <v>525</v>
      </c>
      <c r="C54" s="260" t="s">
        <v>526</v>
      </c>
      <c r="D54" s="250" t="s">
        <v>463</v>
      </c>
      <c r="E54" s="251">
        <v>2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180</v>
      </c>
      <c r="T54" s="230" t="s">
        <v>181</v>
      </c>
      <c r="U54" s="230">
        <v>0</v>
      </c>
      <c r="V54" s="230">
        <f>ROUND(E54*U54,2)</f>
        <v>0</v>
      </c>
      <c r="W54" s="230"/>
      <c r="X54" s="230" t="s">
        <v>226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447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8">
        <v>34</v>
      </c>
      <c r="B55" s="249" t="s">
        <v>527</v>
      </c>
      <c r="C55" s="260" t="s">
        <v>528</v>
      </c>
      <c r="D55" s="250" t="s">
        <v>463</v>
      </c>
      <c r="E55" s="251">
        <v>90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180</v>
      </c>
      <c r="T55" s="230" t="s">
        <v>181</v>
      </c>
      <c r="U55" s="230">
        <v>0</v>
      </c>
      <c r="V55" s="230">
        <f>ROUND(E55*U55,2)</f>
        <v>0</v>
      </c>
      <c r="W55" s="230"/>
      <c r="X55" s="230" t="s">
        <v>226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447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5.5" x14ac:dyDescent="0.2">
      <c r="A56" s="235" t="s">
        <v>151</v>
      </c>
      <c r="B56" s="236" t="s">
        <v>76</v>
      </c>
      <c r="C56" s="256" t="s">
        <v>77</v>
      </c>
      <c r="D56" s="237"/>
      <c r="E56" s="238"/>
      <c r="F56" s="239"/>
      <c r="G56" s="240">
        <f>SUMIF(AG57:AG82,"&lt;&gt;NOR",G57:G82)</f>
        <v>0</v>
      </c>
      <c r="H56" s="234"/>
      <c r="I56" s="234">
        <f>SUM(I57:I82)</f>
        <v>0</v>
      </c>
      <c r="J56" s="234"/>
      <c r="K56" s="234">
        <f>SUM(K57:K82)</f>
        <v>0</v>
      </c>
      <c r="L56" s="234"/>
      <c r="M56" s="234">
        <f>SUM(M57:M82)</f>
        <v>0</v>
      </c>
      <c r="N56" s="234"/>
      <c r="O56" s="234">
        <f>SUM(O57:O82)</f>
        <v>0</v>
      </c>
      <c r="P56" s="234"/>
      <c r="Q56" s="234">
        <f>SUM(Q57:Q82)</f>
        <v>0</v>
      </c>
      <c r="R56" s="234"/>
      <c r="S56" s="234"/>
      <c r="T56" s="234"/>
      <c r="U56" s="234"/>
      <c r="V56" s="234">
        <f>SUM(V57:V82)</f>
        <v>0</v>
      </c>
      <c r="W56" s="234"/>
      <c r="X56" s="234"/>
      <c r="AG56" t="s">
        <v>152</v>
      </c>
    </row>
    <row r="57" spans="1:60" ht="22.5" outlineLevel="1" x14ac:dyDescent="0.2">
      <c r="A57" s="248">
        <v>35</v>
      </c>
      <c r="B57" s="249" t="s">
        <v>529</v>
      </c>
      <c r="C57" s="260" t="s">
        <v>530</v>
      </c>
      <c r="D57" s="250" t="s">
        <v>463</v>
      </c>
      <c r="E57" s="251">
        <v>4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180</v>
      </c>
      <c r="T57" s="230" t="s">
        <v>181</v>
      </c>
      <c r="U57" s="230">
        <v>0</v>
      </c>
      <c r="V57" s="230">
        <f>ROUND(E57*U57,2)</f>
        <v>0</v>
      </c>
      <c r="W57" s="230"/>
      <c r="X57" s="230" t="s">
        <v>226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447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8">
        <v>36</v>
      </c>
      <c r="B58" s="249" t="s">
        <v>531</v>
      </c>
      <c r="C58" s="260" t="s">
        <v>532</v>
      </c>
      <c r="D58" s="250" t="s">
        <v>463</v>
      </c>
      <c r="E58" s="251">
        <v>4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180</v>
      </c>
      <c r="T58" s="230" t="s">
        <v>181</v>
      </c>
      <c r="U58" s="230">
        <v>0</v>
      </c>
      <c r="V58" s="230">
        <f>ROUND(E58*U58,2)</f>
        <v>0</v>
      </c>
      <c r="W58" s="230"/>
      <c r="X58" s="230" t="s">
        <v>226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447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48">
        <v>37</v>
      </c>
      <c r="B59" s="249" t="s">
        <v>533</v>
      </c>
      <c r="C59" s="260" t="s">
        <v>534</v>
      </c>
      <c r="D59" s="250" t="s">
        <v>463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180</v>
      </c>
      <c r="T59" s="230" t="s">
        <v>181</v>
      </c>
      <c r="U59" s="230">
        <v>0</v>
      </c>
      <c r="V59" s="230">
        <f>ROUND(E59*U59,2)</f>
        <v>0</v>
      </c>
      <c r="W59" s="230"/>
      <c r="X59" s="230" t="s">
        <v>226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447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8">
        <v>38</v>
      </c>
      <c r="B60" s="249" t="s">
        <v>535</v>
      </c>
      <c r="C60" s="260" t="s">
        <v>536</v>
      </c>
      <c r="D60" s="250" t="s">
        <v>463</v>
      </c>
      <c r="E60" s="251">
        <v>1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180</v>
      </c>
      <c r="T60" s="230" t="s">
        <v>181</v>
      </c>
      <c r="U60" s="230">
        <v>0</v>
      </c>
      <c r="V60" s="230">
        <f>ROUND(E60*U60,2)</f>
        <v>0</v>
      </c>
      <c r="W60" s="230"/>
      <c r="X60" s="230" t="s">
        <v>158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159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39</v>
      </c>
      <c r="B61" s="249" t="s">
        <v>537</v>
      </c>
      <c r="C61" s="260" t="s">
        <v>538</v>
      </c>
      <c r="D61" s="250" t="s">
        <v>463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180</v>
      </c>
      <c r="T61" s="230" t="s">
        <v>181</v>
      </c>
      <c r="U61" s="230">
        <v>0</v>
      </c>
      <c r="V61" s="230">
        <f>ROUND(E61*U61,2)</f>
        <v>0</v>
      </c>
      <c r="W61" s="230"/>
      <c r="X61" s="230" t="s">
        <v>226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48">
        <v>40</v>
      </c>
      <c r="B62" s="249" t="s">
        <v>539</v>
      </c>
      <c r="C62" s="260" t="s">
        <v>540</v>
      </c>
      <c r="D62" s="250" t="s">
        <v>463</v>
      </c>
      <c r="E62" s="251">
        <v>2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180</v>
      </c>
      <c r="T62" s="230" t="s">
        <v>181</v>
      </c>
      <c r="U62" s="230">
        <v>0</v>
      </c>
      <c r="V62" s="230">
        <f>ROUND(E62*U62,2)</f>
        <v>0</v>
      </c>
      <c r="W62" s="230"/>
      <c r="X62" s="230" t="s">
        <v>226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447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8">
        <v>41</v>
      </c>
      <c r="B63" s="249" t="s">
        <v>541</v>
      </c>
      <c r="C63" s="260" t="s">
        <v>542</v>
      </c>
      <c r="D63" s="250" t="s">
        <v>463</v>
      </c>
      <c r="E63" s="251">
        <v>4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180</v>
      </c>
      <c r="T63" s="230" t="s">
        <v>181</v>
      </c>
      <c r="U63" s="230">
        <v>0</v>
      </c>
      <c r="V63" s="230">
        <f>ROUND(E63*U63,2)</f>
        <v>0</v>
      </c>
      <c r="W63" s="230"/>
      <c r="X63" s="230" t="s">
        <v>158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33.75" outlineLevel="1" x14ac:dyDescent="0.2">
      <c r="A64" s="248">
        <v>42</v>
      </c>
      <c r="B64" s="249" t="s">
        <v>543</v>
      </c>
      <c r="C64" s="260" t="s">
        <v>544</v>
      </c>
      <c r="D64" s="250" t="s">
        <v>463</v>
      </c>
      <c r="E64" s="251">
        <v>13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180</v>
      </c>
      <c r="T64" s="230" t="s">
        <v>181</v>
      </c>
      <c r="U64" s="230">
        <v>0</v>
      </c>
      <c r="V64" s="230">
        <f>ROUND(E64*U64,2)</f>
        <v>0</v>
      </c>
      <c r="W64" s="230"/>
      <c r="X64" s="230" t="s">
        <v>158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234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48">
        <v>43</v>
      </c>
      <c r="B65" s="249" t="s">
        <v>545</v>
      </c>
      <c r="C65" s="260" t="s">
        <v>546</v>
      </c>
      <c r="D65" s="250" t="s">
        <v>463</v>
      </c>
      <c r="E65" s="251">
        <v>1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180</v>
      </c>
      <c r="T65" s="230" t="s">
        <v>181</v>
      </c>
      <c r="U65" s="230">
        <v>0</v>
      </c>
      <c r="V65" s="230">
        <f>ROUND(E65*U65,2)</f>
        <v>0</v>
      </c>
      <c r="W65" s="230"/>
      <c r="X65" s="230" t="s">
        <v>158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234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48">
        <v>44</v>
      </c>
      <c r="B66" s="249" t="s">
        <v>547</v>
      </c>
      <c r="C66" s="260" t="s">
        <v>548</v>
      </c>
      <c r="D66" s="250" t="s">
        <v>463</v>
      </c>
      <c r="E66" s="251">
        <v>1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180</v>
      </c>
      <c r="T66" s="230" t="s">
        <v>181</v>
      </c>
      <c r="U66" s="230">
        <v>0</v>
      </c>
      <c r="V66" s="230">
        <f>ROUND(E66*U66,2)</f>
        <v>0</v>
      </c>
      <c r="W66" s="230"/>
      <c r="X66" s="230" t="s">
        <v>226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447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45</v>
      </c>
      <c r="B67" s="249" t="s">
        <v>549</v>
      </c>
      <c r="C67" s="260" t="s">
        <v>550</v>
      </c>
      <c r="D67" s="250" t="s">
        <v>463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180</v>
      </c>
      <c r="T67" s="230" t="s">
        <v>181</v>
      </c>
      <c r="U67" s="230">
        <v>0</v>
      </c>
      <c r="V67" s="230">
        <f>ROUND(E67*U67,2)</f>
        <v>0</v>
      </c>
      <c r="W67" s="230"/>
      <c r="X67" s="230" t="s">
        <v>226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447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46</v>
      </c>
      <c r="B68" s="249" t="s">
        <v>551</v>
      </c>
      <c r="C68" s="260" t="s">
        <v>552</v>
      </c>
      <c r="D68" s="250" t="s">
        <v>463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180</v>
      </c>
      <c r="T68" s="230" t="s">
        <v>181</v>
      </c>
      <c r="U68" s="230">
        <v>0</v>
      </c>
      <c r="V68" s="230">
        <f>ROUND(E68*U68,2)</f>
        <v>0</v>
      </c>
      <c r="W68" s="230"/>
      <c r="X68" s="230" t="s">
        <v>226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447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47</v>
      </c>
      <c r="B69" s="249" t="s">
        <v>553</v>
      </c>
      <c r="C69" s="260" t="s">
        <v>554</v>
      </c>
      <c r="D69" s="250" t="s">
        <v>240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180</v>
      </c>
      <c r="T69" s="230" t="s">
        <v>181</v>
      </c>
      <c r="U69" s="230">
        <v>0</v>
      </c>
      <c r="V69" s="230">
        <f>ROUND(E69*U69,2)</f>
        <v>0</v>
      </c>
      <c r="W69" s="230"/>
      <c r="X69" s="230" t="s">
        <v>226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447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48</v>
      </c>
      <c r="B70" s="249" t="s">
        <v>555</v>
      </c>
      <c r="C70" s="260" t="s">
        <v>556</v>
      </c>
      <c r="D70" s="250" t="s">
        <v>463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180</v>
      </c>
      <c r="T70" s="230" t="s">
        <v>181</v>
      </c>
      <c r="U70" s="230">
        <v>0</v>
      </c>
      <c r="V70" s="230">
        <f>ROUND(E70*U70,2)</f>
        <v>0</v>
      </c>
      <c r="W70" s="230"/>
      <c r="X70" s="230" t="s">
        <v>226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447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8">
        <v>49</v>
      </c>
      <c r="B71" s="249" t="s">
        <v>557</v>
      </c>
      <c r="C71" s="260" t="s">
        <v>558</v>
      </c>
      <c r="D71" s="250" t="s">
        <v>463</v>
      </c>
      <c r="E71" s="251">
        <v>1</v>
      </c>
      <c r="F71" s="252"/>
      <c r="G71" s="253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180</v>
      </c>
      <c r="T71" s="230" t="s">
        <v>181</v>
      </c>
      <c r="U71" s="230">
        <v>0</v>
      </c>
      <c r="V71" s="230">
        <f>ROUND(E71*U71,2)</f>
        <v>0</v>
      </c>
      <c r="W71" s="230"/>
      <c r="X71" s="230" t="s">
        <v>158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159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8">
        <v>50</v>
      </c>
      <c r="B72" s="249" t="s">
        <v>559</v>
      </c>
      <c r="C72" s="260" t="s">
        <v>560</v>
      </c>
      <c r="D72" s="250" t="s">
        <v>463</v>
      </c>
      <c r="E72" s="251">
        <v>1</v>
      </c>
      <c r="F72" s="252"/>
      <c r="G72" s="253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180</v>
      </c>
      <c r="T72" s="230" t="s">
        <v>181</v>
      </c>
      <c r="U72" s="230">
        <v>0</v>
      </c>
      <c r="V72" s="230">
        <f>ROUND(E72*U72,2)</f>
        <v>0</v>
      </c>
      <c r="W72" s="230"/>
      <c r="X72" s="230" t="s">
        <v>226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447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48">
        <v>51</v>
      </c>
      <c r="B73" s="249" t="s">
        <v>561</v>
      </c>
      <c r="C73" s="260" t="s">
        <v>562</v>
      </c>
      <c r="D73" s="250" t="s">
        <v>563</v>
      </c>
      <c r="E73" s="251">
        <v>2</v>
      </c>
      <c r="F73" s="252"/>
      <c r="G73" s="253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180</v>
      </c>
      <c r="T73" s="230" t="s">
        <v>181</v>
      </c>
      <c r="U73" s="230">
        <v>0</v>
      </c>
      <c r="V73" s="230">
        <f>ROUND(E73*U73,2)</f>
        <v>0</v>
      </c>
      <c r="W73" s="230"/>
      <c r="X73" s="230" t="s">
        <v>158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234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52</v>
      </c>
      <c r="B74" s="249" t="s">
        <v>564</v>
      </c>
      <c r="C74" s="260" t="s">
        <v>565</v>
      </c>
      <c r="D74" s="250" t="s">
        <v>563</v>
      </c>
      <c r="E74" s="251">
        <v>8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180</v>
      </c>
      <c r="T74" s="230" t="s">
        <v>181</v>
      </c>
      <c r="U74" s="230">
        <v>0</v>
      </c>
      <c r="V74" s="230">
        <f>ROUND(E74*U74,2)</f>
        <v>0</v>
      </c>
      <c r="W74" s="230"/>
      <c r="X74" s="230" t="s">
        <v>158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234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8">
        <v>53</v>
      </c>
      <c r="B75" s="249" t="s">
        <v>566</v>
      </c>
      <c r="C75" s="260" t="s">
        <v>567</v>
      </c>
      <c r="D75" s="250" t="s">
        <v>563</v>
      </c>
      <c r="E75" s="251">
        <v>8</v>
      </c>
      <c r="F75" s="252"/>
      <c r="G75" s="253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180</v>
      </c>
      <c r="T75" s="230" t="s">
        <v>181</v>
      </c>
      <c r="U75" s="230">
        <v>0</v>
      </c>
      <c r="V75" s="230">
        <f>ROUND(E75*U75,2)</f>
        <v>0</v>
      </c>
      <c r="W75" s="230"/>
      <c r="X75" s="230" t="s">
        <v>158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234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8">
        <v>54</v>
      </c>
      <c r="B76" s="249" t="s">
        <v>568</v>
      </c>
      <c r="C76" s="260" t="s">
        <v>569</v>
      </c>
      <c r="D76" s="250" t="s">
        <v>563</v>
      </c>
      <c r="E76" s="251">
        <v>2</v>
      </c>
      <c r="F76" s="252"/>
      <c r="G76" s="253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15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180</v>
      </c>
      <c r="T76" s="230" t="s">
        <v>181</v>
      </c>
      <c r="U76" s="230">
        <v>0</v>
      </c>
      <c r="V76" s="230">
        <f>ROUND(E76*U76,2)</f>
        <v>0</v>
      </c>
      <c r="W76" s="230"/>
      <c r="X76" s="230" t="s">
        <v>158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234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8">
        <v>55</v>
      </c>
      <c r="B77" s="249" t="s">
        <v>570</v>
      </c>
      <c r="C77" s="260" t="s">
        <v>571</v>
      </c>
      <c r="D77" s="250" t="s">
        <v>240</v>
      </c>
      <c r="E77" s="251">
        <v>1</v>
      </c>
      <c r="F77" s="252"/>
      <c r="G77" s="253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180</v>
      </c>
      <c r="T77" s="230" t="s">
        <v>181</v>
      </c>
      <c r="U77" s="230">
        <v>0</v>
      </c>
      <c r="V77" s="230">
        <f>ROUND(E77*U77,2)</f>
        <v>0</v>
      </c>
      <c r="W77" s="230"/>
      <c r="X77" s="230" t="s">
        <v>158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234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8">
        <v>56</v>
      </c>
      <c r="B78" s="249" t="s">
        <v>572</v>
      </c>
      <c r="C78" s="260" t="s">
        <v>573</v>
      </c>
      <c r="D78" s="250" t="s">
        <v>240</v>
      </c>
      <c r="E78" s="251">
        <v>1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15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180</v>
      </c>
      <c r="T78" s="230" t="s">
        <v>181</v>
      </c>
      <c r="U78" s="230">
        <v>0</v>
      </c>
      <c r="V78" s="230">
        <f>ROUND(E78*U78,2)</f>
        <v>0</v>
      </c>
      <c r="W78" s="230"/>
      <c r="X78" s="230" t="s">
        <v>158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159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57</v>
      </c>
      <c r="B79" s="249" t="s">
        <v>574</v>
      </c>
      <c r="C79" s="260" t="s">
        <v>575</v>
      </c>
      <c r="D79" s="250" t="s">
        <v>463</v>
      </c>
      <c r="E79" s="251">
        <v>2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180</v>
      </c>
      <c r="T79" s="230" t="s">
        <v>181</v>
      </c>
      <c r="U79" s="230">
        <v>0</v>
      </c>
      <c r="V79" s="230">
        <f>ROUND(E79*U79,2)</f>
        <v>0</v>
      </c>
      <c r="W79" s="230"/>
      <c r="X79" s="230" t="s">
        <v>158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58</v>
      </c>
      <c r="B80" s="249" t="s">
        <v>576</v>
      </c>
      <c r="C80" s="260" t="s">
        <v>577</v>
      </c>
      <c r="D80" s="250" t="s">
        <v>240</v>
      </c>
      <c r="E80" s="251">
        <v>1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180</v>
      </c>
      <c r="T80" s="230" t="s">
        <v>181</v>
      </c>
      <c r="U80" s="230">
        <v>0</v>
      </c>
      <c r="V80" s="230">
        <f>ROUND(E80*U80,2)</f>
        <v>0</v>
      </c>
      <c r="W80" s="230"/>
      <c r="X80" s="230" t="s">
        <v>158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159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59</v>
      </c>
      <c r="B81" s="249" t="s">
        <v>578</v>
      </c>
      <c r="C81" s="260" t="s">
        <v>579</v>
      </c>
      <c r="D81" s="250" t="s">
        <v>240</v>
      </c>
      <c r="E81" s="251">
        <v>2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180</v>
      </c>
      <c r="T81" s="230" t="s">
        <v>181</v>
      </c>
      <c r="U81" s="230">
        <v>0</v>
      </c>
      <c r="V81" s="230">
        <f>ROUND(E81*U81,2)</f>
        <v>0</v>
      </c>
      <c r="W81" s="230"/>
      <c r="X81" s="230" t="s">
        <v>226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447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41">
        <v>60</v>
      </c>
      <c r="B82" s="242" t="s">
        <v>580</v>
      </c>
      <c r="C82" s="257" t="s">
        <v>581</v>
      </c>
      <c r="D82" s="243" t="s">
        <v>240</v>
      </c>
      <c r="E82" s="244">
        <v>1</v>
      </c>
      <c r="F82" s="245"/>
      <c r="G82" s="246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 t="s">
        <v>180</v>
      </c>
      <c r="T82" s="230" t="s">
        <v>181</v>
      </c>
      <c r="U82" s="230">
        <v>0</v>
      </c>
      <c r="V82" s="230">
        <f>ROUND(E82*U82,2)</f>
        <v>0</v>
      </c>
      <c r="W82" s="230"/>
      <c r="X82" s="230" t="s">
        <v>158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159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v>15</v>
      </c>
      <c r="AF83">
        <v>21</v>
      </c>
      <c r="AG83" t="s">
        <v>138</v>
      </c>
    </row>
    <row r="84" spans="1:60" x14ac:dyDescent="0.2">
      <c r="A84" s="214"/>
      <c r="B84" s="215" t="s">
        <v>31</v>
      </c>
      <c r="C84" s="262"/>
      <c r="D84" s="216"/>
      <c r="E84" s="217"/>
      <c r="F84" s="217"/>
      <c r="G84" s="255">
        <f>G8+G35+G42+G51+G56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f>SUMIF(L7:L82,AE83,G7:G82)</f>
        <v>0</v>
      </c>
      <c r="AF84">
        <f>SUMIF(L7:L82,AF83,G7:G82)</f>
        <v>0</v>
      </c>
      <c r="AG84" t="s">
        <v>455</v>
      </c>
    </row>
    <row r="85" spans="1:60" x14ac:dyDescent="0.2">
      <c r="A85" s="3"/>
      <c r="B85" s="4"/>
      <c r="C85" s="261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60" x14ac:dyDescent="0.2">
      <c r="A86" s="3"/>
      <c r="B86" s="4"/>
      <c r="C86" s="261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60" x14ac:dyDescent="0.2">
      <c r="A87" s="218" t="s">
        <v>456</v>
      </c>
      <c r="B87" s="218"/>
      <c r="C87" s="263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">
      <c r="A88" s="219"/>
      <c r="B88" s="220"/>
      <c r="C88" s="264"/>
      <c r="D88" s="220"/>
      <c r="E88" s="220"/>
      <c r="F88" s="220"/>
      <c r="G88" s="221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G88" t="s">
        <v>457</v>
      </c>
    </row>
    <row r="89" spans="1:60" x14ac:dyDescent="0.2">
      <c r="A89" s="222"/>
      <c r="B89" s="223"/>
      <c r="C89" s="265"/>
      <c r="D89" s="223"/>
      <c r="E89" s="223"/>
      <c r="F89" s="223"/>
      <c r="G89" s="224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22"/>
      <c r="B90" s="223"/>
      <c r="C90" s="265"/>
      <c r="D90" s="223"/>
      <c r="E90" s="223"/>
      <c r="F90" s="223"/>
      <c r="G90" s="224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22"/>
      <c r="B91" s="223"/>
      <c r="C91" s="265"/>
      <c r="D91" s="223"/>
      <c r="E91" s="223"/>
      <c r="F91" s="223"/>
      <c r="G91" s="224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25"/>
      <c r="B92" s="226"/>
      <c r="C92" s="266"/>
      <c r="D92" s="226"/>
      <c r="E92" s="226"/>
      <c r="F92" s="226"/>
      <c r="G92" s="22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3"/>
      <c r="B93" s="4"/>
      <c r="C93" s="261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C94" s="267"/>
      <c r="D94" s="10"/>
      <c r="AG94" t="s">
        <v>458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6">
    <mergeCell ref="C22:G22"/>
    <mergeCell ref="C24:G24"/>
    <mergeCell ref="C26:G26"/>
    <mergeCell ref="C29:G29"/>
    <mergeCell ref="C31:G31"/>
    <mergeCell ref="C33:G33"/>
    <mergeCell ref="A1:G1"/>
    <mergeCell ref="C2:G2"/>
    <mergeCell ref="C3:G3"/>
    <mergeCell ref="C4:G4"/>
    <mergeCell ref="A87:C87"/>
    <mergeCell ref="A88:G92"/>
    <mergeCell ref="C11:G11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126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127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127</v>
      </c>
      <c r="AG3" t="s">
        <v>128</v>
      </c>
    </row>
    <row r="4" spans="1:60" ht="24.95" customHeight="1" x14ac:dyDescent="0.2">
      <c r="A4" s="201" t="s">
        <v>10</v>
      </c>
      <c r="B4" s="202" t="s">
        <v>62</v>
      </c>
      <c r="C4" s="203" t="s">
        <v>63</v>
      </c>
      <c r="D4" s="204"/>
      <c r="E4" s="204"/>
      <c r="F4" s="204"/>
      <c r="G4" s="205"/>
      <c r="AG4" t="s">
        <v>129</v>
      </c>
    </row>
    <row r="5" spans="1:60" x14ac:dyDescent="0.2">
      <c r="D5" s="10"/>
    </row>
    <row r="6" spans="1:60" ht="38.25" x14ac:dyDescent="0.2">
      <c r="A6" s="207" t="s">
        <v>130</v>
      </c>
      <c r="B6" s="209" t="s">
        <v>131</v>
      </c>
      <c r="C6" s="209" t="s">
        <v>132</v>
      </c>
      <c r="D6" s="208" t="s">
        <v>133</v>
      </c>
      <c r="E6" s="207" t="s">
        <v>134</v>
      </c>
      <c r="F6" s="206" t="s">
        <v>135</v>
      </c>
      <c r="G6" s="207" t="s">
        <v>31</v>
      </c>
      <c r="H6" s="210" t="s">
        <v>32</v>
      </c>
      <c r="I6" s="210" t="s">
        <v>136</v>
      </c>
      <c r="J6" s="210" t="s">
        <v>33</v>
      </c>
      <c r="K6" s="210" t="s">
        <v>137</v>
      </c>
      <c r="L6" s="210" t="s">
        <v>138</v>
      </c>
      <c r="M6" s="210" t="s">
        <v>139</v>
      </c>
      <c r="N6" s="210" t="s">
        <v>140</v>
      </c>
      <c r="O6" s="210" t="s">
        <v>141</v>
      </c>
      <c r="P6" s="210" t="s">
        <v>142</v>
      </c>
      <c r="Q6" s="210" t="s">
        <v>143</v>
      </c>
      <c r="R6" s="210" t="s">
        <v>144</v>
      </c>
      <c r="S6" s="210" t="s">
        <v>145</v>
      </c>
      <c r="T6" s="210" t="s">
        <v>146</v>
      </c>
      <c r="U6" s="210" t="s">
        <v>147</v>
      </c>
      <c r="V6" s="210" t="s">
        <v>148</v>
      </c>
      <c r="W6" s="210" t="s">
        <v>149</v>
      </c>
      <c r="X6" s="210" t="s">
        <v>150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151</v>
      </c>
      <c r="B8" s="236" t="s">
        <v>97</v>
      </c>
      <c r="C8" s="256" t="s">
        <v>98</v>
      </c>
      <c r="D8" s="237"/>
      <c r="E8" s="238"/>
      <c r="F8" s="239"/>
      <c r="G8" s="240">
        <f>SUMIF(AG9:AG16,"&lt;&gt;NOR",G9:G16)</f>
        <v>0</v>
      </c>
      <c r="H8" s="234"/>
      <c r="I8" s="234">
        <f>SUM(I9:I16)</f>
        <v>0</v>
      </c>
      <c r="J8" s="234"/>
      <c r="K8" s="234">
        <f>SUM(K9:K16)</f>
        <v>0</v>
      </c>
      <c r="L8" s="234"/>
      <c r="M8" s="234">
        <f>SUM(M9:M16)</f>
        <v>0</v>
      </c>
      <c r="N8" s="234"/>
      <c r="O8" s="234">
        <f>SUM(O9:O16)</f>
        <v>0</v>
      </c>
      <c r="P8" s="234"/>
      <c r="Q8" s="234">
        <f>SUM(Q9:Q16)</f>
        <v>0</v>
      </c>
      <c r="R8" s="234"/>
      <c r="S8" s="234"/>
      <c r="T8" s="234"/>
      <c r="U8" s="234"/>
      <c r="V8" s="234">
        <f>SUM(V9:V16)</f>
        <v>2.1700000000000004</v>
      </c>
      <c r="W8" s="234"/>
      <c r="X8" s="234"/>
      <c r="AG8" t="s">
        <v>152</v>
      </c>
    </row>
    <row r="9" spans="1:60" outlineLevel="1" x14ac:dyDescent="0.2">
      <c r="A9" s="248">
        <v>1</v>
      </c>
      <c r="B9" s="249" t="s">
        <v>582</v>
      </c>
      <c r="C9" s="260" t="s">
        <v>583</v>
      </c>
      <c r="D9" s="250" t="s">
        <v>174</v>
      </c>
      <c r="E9" s="251">
        <v>2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3.8000000000000002E-4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180</v>
      </c>
      <c r="T9" s="230" t="s">
        <v>181</v>
      </c>
      <c r="U9" s="230">
        <v>0.32</v>
      </c>
      <c r="V9" s="230">
        <f>ROUND(E9*U9,2)</f>
        <v>0.64</v>
      </c>
      <c r="W9" s="230"/>
      <c r="X9" s="230" t="s">
        <v>158</v>
      </c>
      <c r="Y9" s="211"/>
      <c r="Z9" s="211"/>
      <c r="AA9" s="211"/>
      <c r="AB9" s="211"/>
      <c r="AC9" s="211"/>
      <c r="AD9" s="211"/>
      <c r="AE9" s="211"/>
      <c r="AF9" s="211"/>
      <c r="AG9" s="211" t="s">
        <v>159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584</v>
      </c>
      <c r="C10" s="260" t="s">
        <v>585</v>
      </c>
      <c r="D10" s="250" t="s">
        <v>174</v>
      </c>
      <c r="E10" s="251">
        <v>3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4.6999999999999999E-4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180</v>
      </c>
      <c r="T10" s="230" t="s">
        <v>181</v>
      </c>
      <c r="U10" s="230">
        <v>0.35899999999999999</v>
      </c>
      <c r="V10" s="230">
        <f>ROUND(E10*U10,2)</f>
        <v>1.08</v>
      </c>
      <c r="W10" s="230"/>
      <c r="X10" s="230" t="s">
        <v>158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320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586</v>
      </c>
      <c r="C11" s="260" t="s">
        <v>587</v>
      </c>
      <c r="D11" s="250" t="s">
        <v>174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6.9999999999999999E-4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180</v>
      </c>
      <c r="T11" s="230" t="s">
        <v>181</v>
      </c>
      <c r="U11" s="230">
        <v>0.45200000000000001</v>
      </c>
      <c r="V11" s="230">
        <f>ROUND(E11*U11,2)</f>
        <v>0.45</v>
      </c>
      <c r="W11" s="230"/>
      <c r="X11" s="230" t="s">
        <v>158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159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588</v>
      </c>
      <c r="C12" s="260" t="s">
        <v>589</v>
      </c>
      <c r="D12" s="250" t="s">
        <v>174</v>
      </c>
      <c r="E12" s="251">
        <v>4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180</v>
      </c>
      <c r="T12" s="230" t="s">
        <v>181</v>
      </c>
      <c r="U12" s="230">
        <v>0</v>
      </c>
      <c r="V12" s="230">
        <f>ROUND(E12*U12,2)</f>
        <v>0</v>
      </c>
      <c r="W12" s="230"/>
      <c r="X12" s="230" t="s">
        <v>158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320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590</v>
      </c>
      <c r="C13" s="260" t="s">
        <v>591</v>
      </c>
      <c r="D13" s="250" t="s">
        <v>231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180</v>
      </c>
      <c r="T13" s="230" t="s">
        <v>181</v>
      </c>
      <c r="U13" s="230">
        <v>0</v>
      </c>
      <c r="V13" s="230">
        <f>ROUND(E13*U13,2)</f>
        <v>0</v>
      </c>
      <c r="W13" s="230"/>
      <c r="X13" s="230" t="s">
        <v>158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320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592</v>
      </c>
      <c r="C14" s="260" t="s">
        <v>593</v>
      </c>
      <c r="D14" s="250" t="s">
        <v>231</v>
      </c>
      <c r="E14" s="251">
        <v>3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180</v>
      </c>
      <c r="T14" s="230" t="s">
        <v>181</v>
      </c>
      <c r="U14" s="230">
        <v>0</v>
      </c>
      <c r="V14" s="230">
        <f>ROUND(E14*U14,2)</f>
        <v>0</v>
      </c>
      <c r="W14" s="230"/>
      <c r="X14" s="230" t="s">
        <v>158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320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594</v>
      </c>
      <c r="C15" s="260" t="s">
        <v>595</v>
      </c>
      <c r="D15" s="250" t="s">
        <v>231</v>
      </c>
      <c r="E15" s="251">
        <v>1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180</v>
      </c>
      <c r="T15" s="230" t="s">
        <v>181</v>
      </c>
      <c r="U15" s="230">
        <v>0</v>
      </c>
      <c r="V15" s="230">
        <f>ROUND(E15*U15,2)</f>
        <v>0</v>
      </c>
      <c r="W15" s="230"/>
      <c r="X15" s="230" t="s">
        <v>158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320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596</v>
      </c>
      <c r="C16" s="260" t="s">
        <v>597</v>
      </c>
      <c r="D16" s="250" t="s">
        <v>0</v>
      </c>
      <c r="E16" s="251">
        <v>44.18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180</v>
      </c>
      <c r="T16" s="230" t="s">
        <v>181</v>
      </c>
      <c r="U16" s="230">
        <v>0</v>
      </c>
      <c r="V16" s="230">
        <f>ROUND(E16*U16,2)</f>
        <v>0</v>
      </c>
      <c r="W16" s="230"/>
      <c r="X16" s="230" t="s">
        <v>158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320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35" t="s">
        <v>151</v>
      </c>
      <c r="B17" s="236" t="s">
        <v>99</v>
      </c>
      <c r="C17" s="256" t="s">
        <v>100</v>
      </c>
      <c r="D17" s="237"/>
      <c r="E17" s="238"/>
      <c r="F17" s="239"/>
      <c r="G17" s="240">
        <f>SUMIF(AG18:AG27,"&lt;&gt;NOR",G18:G27)</f>
        <v>0</v>
      </c>
      <c r="H17" s="234"/>
      <c r="I17" s="234">
        <f>SUM(I18:I27)</f>
        <v>0</v>
      </c>
      <c r="J17" s="234"/>
      <c r="K17" s="234">
        <f>SUM(K18:K27)</f>
        <v>0</v>
      </c>
      <c r="L17" s="234"/>
      <c r="M17" s="234">
        <f>SUM(M18:M27)</f>
        <v>0</v>
      </c>
      <c r="N17" s="234"/>
      <c r="O17" s="234">
        <f>SUM(O18:O27)</f>
        <v>0.01</v>
      </c>
      <c r="P17" s="234"/>
      <c r="Q17" s="234">
        <f>SUM(Q18:Q27)</f>
        <v>0</v>
      </c>
      <c r="R17" s="234"/>
      <c r="S17" s="234"/>
      <c r="T17" s="234"/>
      <c r="U17" s="234"/>
      <c r="V17" s="234">
        <f>SUM(V18:V27)</f>
        <v>4.6899999999999995</v>
      </c>
      <c r="W17" s="234"/>
      <c r="X17" s="234"/>
      <c r="AG17" t="s">
        <v>152</v>
      </c>
    </row>
    <row r="18" spans="1:60" outlineLevel="1" x14ac:dyDescent="0.2">
      <c r="A18" s="248">
        <v>9</v>
      </c>
      <c r="B18" s="249" t="s">
        <v>598</v>
      </c>
      <c r="C18" s="260" t="s">
        <v>599</v>
      </c>
      <c r="D18" s="250" t="s">
        <v>174</v>
      </c>
      <c r="E18" s="251">
        <v>14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180</v>
      </c>
      <c r="T18" s="230" t="s">
        <v>181</v>
      </c>
      <c r="U18" s="230">
        <v>0</v>
      </c>
      <c r="V18" s="230">
        <f>ROUND(E18*U18,2)</f>
        <v>0</v>
      </c>
      <c r="W18" s="230"/>
      <c r="X18" s="230" t="s">
        <v>158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320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10</v>
      </c>
      <c r="B19" s="249" t="s">
        <v>600</v>
      </c>
      <c r="C19" s="260" t="s">
        <v>601</v>
      </c>
      <c r="D19" s="250" t="s">
        <v>174</v>
      </c>
      <c r="E19" s="251">
        <v>14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180</v>
      </c>
      <c r="T19" s="230" t="s">
        <v>181</v>
      </c>
      <c r="U19" s="230">
        <v>0</v>
      </c>
      <c r="V19" s="230">
        <f>ROUND(E19*U19,2)</f>
        <v>0</v>
      </c>
      <c r="W19" s="230"/>
      <c r="X19" s="230" t="s">
        <v>158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320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11</v>
      </c>
      <c r="B20" s="249" t="s">
        <v>602</v>
      </c>
      <c r="C20" s="260" t="s">
        <v>603</v>
      </c>
      <c r="D20" s="250" t="s">
        <v>231</v>
      </c>
      <c r="E20" s="251">
        <v>8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180</v>
      </c>
      <c r="T20" s="230" t="s">
        <v>181</v>
      </c>
      <c r="U20" s="230">
        <v>0.42499999999999999</v>
      </c>
      <c r="V20" s="230">
        <f>ROUND(E20*U20,2)</f>
        <v>3.4</v>
      </c>
      <c r="W20" s="230"/>
      <c r="X20" s="230" t="s">
        <v>158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159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12</v>
      </c>
      <c r="B21" s="249" t="s">
        <v>604</v>
      </c>
      <c r="C21" s="260" t="s">
        <v>605</v>
      </c>
      <c r="D21" s="250" t="s">
        <v>231</v>
      </c>
      <c r="E21" s="251">
        <v>1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180</v>
      </c>
      <c r="T21" s="230" t="s">
        <v>181</v>
      </c>
      <c r="U21" s="230">
        <v>0</v>
      </c>
      <c r="V21" s="230">
        <f>ROUND(E21*U21,2)</f>
        <v>0</v>
      </c>
      <c r="W21" s="230"/>
      <c r="X21" s="230" t="s">
        <v>158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320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13</v>
      </c>
      <c r="B22" s="249" t="s">
        <v>606</v>
      </c>
      <c r="C22" s="260" t="s">
        <v>607</v>
      </c>
      <c r="D22" s="250" t="s">
        <v>231</v>
      </c>
      <c r="E22" s="251">
        <v>8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180</v>
      </c>
      <c r="T22" s="230" t="s">
        <v>181</v>
      </c>
      <c r="U22" s="230">
        <v>0</v>
      </c>
      <c r="V22" s="230">
        <f>ROUND(E22*U22,2)</f>
        <v>0</v>
      </c>
      <c r="W22" s="230"/>
      <c r="X22" s="230" t="s">
        <v>158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320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14</v>
      </c>
      <c r="B23" s="249" t="s">
        <v>608</v>
      </c>
      <c r="C23" s="260" t="s">
        <v>609</v>
      </c>
      <c r="D23" s="250" t="s">
        <v>240</v>
      </c>
      <c r="E23" s="251">
        <v>1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1.1639999999999999E-2</v>
      </c>
      <c r="O23" s="230">
        <f>ROUND(E23*N23,2)</f>
        <v>0.01</v>
      </c>
      <c r="P23" s="230">
        <v>0</v>
      </c>
      <c r="Q23" s="230">
        <f>ROUND(E23*P23,2)</f>
        <v>0</v>
      </c>
      <c r="R23" s="230"/>
      <c r="S23" s="230" t="s">
        <v>180</v>
      </c>
      <c r="T23" s="230" t="s">
        <v>181</v>
      </c>
      <c r="U23" s="230">
        <v>1.2909999999999999</v>
      </c>
      <c r="V23" s="230">
        <f>ROUND(E23*U23,2)</f>
        <v>1.29</v>
      </c>
      <c r="W23" s="230"/>
      <c r="X23" s="230" t="s">
        <v>158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159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15</v>
      </c>
      <c r="B24" s="249" t="s">
        <v>610</v>
      </c>
      <c r="C24" s="260" t="s">
        <v>611</v>
      </c>
      <c r="D24" s="250" t="s">
        <v>231</v>
      </c>
      <c r="E24" s="251">
        <v>1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180</v>
      </c>
      <c r="T24" s="230" t="s">
        <v>181</v>
      </c>
      <c r="U24" s="230">
        <v>0</v>
      </c>
      <c r="V24" s="230">
        <f>ROUND(E24*U24,2)</f>
        <v>0</v>
      </c>
      <c r="W24" s="230"/>
      <c r="X24" s="230" t="s">
        <v>226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326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16</v>
      </c>
      <c r="B25" s="249" t="s">
        <v>612</v>
      </c>
      <c r="C25" s="260" t="s">
        <v>613</v>
      </c>
      <c r="D25" s="250" t="s">
        <v>174</v>
      </c>
      <c r="E25" s="251">
        <v>14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180</v>
      </c>
      <c r="T25" s="230" t="s">
        <v>181</v>
      </c>
      <c r="U25" s="230">
        <v>0</v>
      </c>
      <c r="V25" s="230">
        <f>ROUND(E25*U25,2)</f>
        <v>0</v>
      </c>
      <c r="W25" s="230"/>
      <c r="X25" s="230" t="s">
        <v>158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320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17</v>
      </c>
      <c r="B26" s="249" t="s">
        <v>614</v>
      </c>
      <c r="C26" s="260" t="s">
        <v>615</v>
      </c>
      <c r="D26" s="250" t="s">
        <v>174</v>
      </c>
      <c r="E26" s="251">
        <v>14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180</v>
      </c>
      <c r="T26" s="230" t="s">
        <v>181</v>
      </c>
      <c r="U26" s="230">
        <v>0</v>
      </c>
      <c r="V26" s="230">
        <f>ROUND(E26*U26,2)</f>
        <v>0</v>
      </c>
      <c r="W26" s="230"/>
      <c r="X26" s="230" t="s">
        <v>158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320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18</v>
      </c>
      <c r="B27" s="249" t="s">
        <v>616</v>
      </c>
      <c r="C27" s="260" t="s">
        <v>617</v>
      </c>
      <c r="D27" s="250" t="s">
        <v>0</v>
      </c>
      <c r="E27" s="251">
        <v>131.35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180</v>
      </c>
      <c r="T27" s="230" t="s">
        <v>181</v>
      </c>
      <c r="U27" s="230">
        <v>0</v>
      </c>
      <c r="V27" s="230">
        <f>ROUND(E27*U27,2)</f>
        <v>0</v>
      </c>
      <c r="W27" s="230"/>
      <c r="X27" s="230" t="s">
        <v>158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320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35" t="s">
        <v>151</v>
      </c>
      <c r="B28" s="236" t="s">
        <v>101</v>
      </c>
      <c r="C28" s="256" t="s">
        <v>102</v>
      </c>
      <c r="D28" s="237"/>
      <c r="E28" s="238"/>
      <c r="F28" s="239"/>
      <c r="G28" s="240">
        <f>SUMIF(AG29:AG45,"&lt;&gt;NOR",G29:G45)</f>
        <v>0</v>
      </c>
      <c r="H28" s="234"/>
      <c r="I28" s="234">
        <f>SUM(I29:I45)</f>
        <v>0</v>
      </c>
      <c r="J28" s="234"/>
      <c r="K28" s="234">
        <f>SUM(K29:K45)</f>
        <v>0</v>
      </c>
      <c r="L28" s="234"/>
      <c r="M28" s="234">
        <f>SUM(M29:M45)</f>
        <v>0</v>
      </c>
      <c r="N28" s="234"/>
      <c r="O28" s="234">
        <f>SUM(O29:O45)</f>
        <v>0.04</v>
      </c>
      <c r="P28" s="234"/>
      <c r="Q28" s="234">
        <f>SUM(Q29:Q45)</f>
        <v>0</v>
      </c>
      <c r="R28" s="234"/>
      <c r="S28" s="234"/>
      <c r="T28" s="234"/>
      <c r="U28" s="234"/>
      <c r="V28" s="234">
        <f>SUM(V29:V45)</f>
        <v>2.74</v>
      </c>
      <c r="W28" s="234"/>
      <c r="X28" s="234"/>
      <c r="AG28" t="s">
        <v>152</v>
      </c>
    </row>
    <row r="29" spans="1:60" outlineLevel="1" x14ac:dyDescent="0.2">
      <c r="A29" s="241">
        <v>19</v>
      </c>
      <c r="B29" s="242" t="s">
        <v>618</v>
      </c>
      <c r="C29" s="257" t="s">
        <v>619</v>
      </c>
      <c r="D29" s="243" t="s">
        <v>240</v>
      </c>
      <c r="E29" s="244">
        <v>1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7.0099999999999997E-3</v>
      </c>
      <c r="O29" s="230">
        <f>ROUND(E29*N29,2)</f>
        <v>0.01</v>
      </c>
      <c r="P29" s="230">
        <v>0</v>
      </c>
      <c r="Q29" s="230">
        <f>ROUND(E29*P29,2)</f>
        <v>0</v>
      </c>
      <c r="R29" s="230"/>
      <c r="S29" s="230" t="s">
        <v>180</v>
      </c>
      <c r="T29" s="230" t="s">
        <v>181</v>
      </c>
      <c r="U29" s="230">
        <v>1.77</v>
      </c>
      <c r="V29" s="230">
        <f>ROUND(E29*U29,2)</f>
        <v>1.77</v>
      </c>
      <c r="W29" s="230"/>
      <c r="X29" s="230" t="s">
        <v>158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159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9" t="s">
        <v>620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176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20</v>
      </c>
      <c r="B31" s="249" t="s">
        <v>621</v>
      </c>
      <c r="C31" s="260" t="s">
        <v>622</v>
      </c>
      <c r="D31" s="250" t="s">
        <v>240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180</v>
      </c>
      <c r="T31" s="230" t="s">
        <v>181</v>
      </c>
      <c r="U31" s="230">
        <v>0</v>
      </c>
      <c r="V31" s="230">
        <f>ROUND(E31*U31,2)</f>
        <v>0</v>
      </c>
      <c r="W31" s="230"/>
      <c r="X31" s="230" t="s">
        <v>158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320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21</v>
      </c>
      <c r="B32" s="249" t="s">
        <v>623</v>
      </c>
      <c r="C32" s="260" t="s">
        <v>624</v>
      </c>
      <c r="D32" s="250" t="s">
        <v>240</v>
      </c>
      <c r="E32" s="251">
        <v>1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180</v>
      </c>
      <c r="T32" s="230" t="s">
        <v>181</v>
      </c>
      <c r="U32" s="230">
        <v>0</v>
      </c>
      <c r="V32" s="230">
        <f>ROUND(E32*U32,2)</f>
        <v>0</v>
      </c>
      <c r="W32" s="230"/>
      <c r="X32" s="230" t="s">
        <v>158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320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8">
        <v>22</v>
      </c>
      <c r="B33" s="249" t="s">
        <v>625</v>
      </c>
      <c r="C33" s="260" t="s">
        <v>626</v>
      </c>
      <c r="D33" s="250" t="s">
        <v>231</v>
      </c>
      <c r="E33" s="251">
        <v>1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180</v>
      </c>
      <c r="T33" s="230" t="s">
        <v>181</v>
      </c>
      <c r="U33" s="230">
        <v>0</v>
      </c>
      <c r="V33" s="230">
        <f>ROUND(E33*U33,2)</f>
        <v>0</v>
      </c>
      <c r="W33" s="230"/>
      <c r="X33" s="230" t="s">
        <v>158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159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23</v>
      </c>
      <c r="B34" s="249" t="s">
        <v>627</v>
      </c>
      <c r="C34" s="260" t="s">
        <v>628</v>
      </c>
      <c r="D34" s="250" t="s">
        <v>240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180</v>
      </c>
      <c r="T34" s="230" t="s">
        <v>181</v>
      </c>
      <c r="U34" s="230">
        <v>0</v>
      </c>
      <c r="V34" s="230">
        <f>ROUND(E34*U34,2)</f>
        <v>0</v>
      </c>
      <c r="W34" s="230"/>
      <c r="X34" s="230" t="s">
        <v>158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320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24</v>
      </c>
      <c r="B35" s="249" t="s">
        <v>625</v>
      </c>
      <c r="C35" s="260" t="s">
        <v>629</v>
      </c>
      <c r="D35" s="250" t="s">
        <v>231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180</v>
      </c>
      <c r="T35" s="230" t="s">
        <v>181</v>
      </c>
      <c r="U35" s="230">
        <v>0</v>
      </c>
      <c r="V35" s="230">
        <f>ROUND(E35*U35,2)</f>
        <v>0</v>
      </c>
      <c r="W35" s="230"/>
      <c r="X35" s="230" t="s">
        <v>226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227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25</v>
      </c>
      <c r="B36" s="249" t="s">
        <v>630</v>
      </c>
      <c r="C36" s="260" t="s">
        <v>631</v>
      </c>
      <c r="D36" s="250" t="s">
        <v>240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180</v>
      </c>
      <c r="T36" s="230" t="s">
        <v>181</v>
      </c>
      <c r="U36" s="230">
        <v>0.97299999999999998</v>
      </c>
      <c r="V36" s="230">
        <f>ROUND(E36*U36,2)</f>
        <v>0.97</v>
      </c>
      <c r="W36" s="230"/>
      <c r="X36" s="230" t="s">
        <v>158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159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26</v>
      </c>
      <c r="B37" s="249" t="s">
        <v>632</v>
      </c>
      <c r="C37" s="260" t="s">
        <v>633</v>
      </c>
      <c r="D37" s="250" t="s">
        <v>231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180</v>
      </c>
      <c r="T37" s="230" t="s">
        <v>181</v>
      </c>
      <c r="U37" s="230">
        <v>0</v>
      </c>
      <c r="V37" s="230">
        <f>ROUND(E37*U37,2)</f>
        <v>0</v>
      </c>
      <c r="W37" s="230"/>
      <c r="X37" s="230" t="s">
        <v>226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227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634</v>
      </c>
      <c r="C38" s="260" t="s">
        <v>635</v>
      </c>
      <c r="D38" s="250" t="s">
        <v>231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180</v>
      </c>
      <c r="T38" s="230" t="s">
        <v>181</v>
      </c>
      <c r="U38" s="230">
        <v>0</v>
      </c>
      <c r="V38" s="230">
        <f>ROUND(E38*U38,2)</f>
        <v>0</v>
      </c>
      <c r="W38" s="230"/>
      <c r="X38" s="230" t="s">
        <v>158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320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8">
        <v>28</v>
      </c>
      <c r="B39" s="249" t="s">
        <v>636</v>
      </c>
      <c r="C39" s="260" t="s">
        <v>637</v>
      </c>
      <c r="D39" s="250" t="s">
        <v>231</v>
      </c>
      <c r="E39" s="251">
        <v>1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180</v>
      </c>
      <c r="T39" s="230" t="s">
        <v>181</v>
      </c>
      <c r="U39" s="230">
        <v>0</v>
      </c>
      <c r="V39" s="230">
        <f>ROUND(E39*U39,2)</f>
        <v>0</v>
      </c>
      <c r="W39" s="230"/>
      <c r="X39" s="230" t="s">
        <v>158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320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29</v>
      </c>
      <c r="B40" s="249" t="s">
        <v>638</v>
      </c>
      <c r="C40" s="260" t="s">
        <v>639</v>
      </c>
      <c r="D40" s="250" t="s">
        <v>231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180</v>
      </c>
      <c r="T40" s="230" t="s">
        <v>181</v>
      </c>
      <c r="U40" s="230">
        <v>0</v>
      </c>
      <c r="V40" s="230">
        <f>ROUND(E40*U40,2)</f>
        <v>0</v>
      </c>
      <c r="W40" s="230"/>
      <c r="X40" s="230" t="s">
        <v>158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320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30</v>
      </c>
      <c r="B41" s="249" t="s">
        <v>640</v>
      </c>
      <c r="C41" s="260" t="s">
        <v>641</v>
      </c>
      <c r="D41" s="250" t="s">
        <v>231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180</v>
      </c>
      <c r="T41" s="230" t="s">
        <v>181</v>
      </c>
      <c r="U41" s="230">
        <v>0</v>
      </c>
      <c r="V41" s="230">
        <f>ROUND(E41*U41,2)</f>
        <v>0</v>
      </c>
      <c r="W41" s="230"/>
      <c r="X41" s="230" t="s">
        <v>363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364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31</v>
      </c>
      <c r="B42" s="249" t="s">
        <v>642</v>
      </c>
      <c r="C42" s="260" t="s">
        <v>643</v>
      </c>
      <c r="D42" s="250" t="s">
        <v>231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180</v>
      </c>
      <c r="T42" s="230" t="s">
        <v>181</v>
      </c>
      <c r="U42" s="230">
        <v>0</v>
      </c>
      <c r="V42" s="230">
        <f>ROUND(E42*U42,2)</f>
        <v>0</v>
      </c>
      <c r="W42" s="230"/>
      <c r="X42" s="230" t="s">
        <v>158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320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32</v>
      </c>
      <c r="B43" s="249" t="s">
        <v>644</v>
      </c>
      <c r="C43" s="260" t="s">
        <v>645</v>
      </c>
      <c r="D43" s="250" t="s">
        <v>231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180</v>
      </c>
      <c r="T43" s="230" t="s">
        <v>181</v>
      </c>
      <c r="U43" s="230">
        <v>0</v>
      </c>
      <c r="V43" s="230">
        <f>ROUND(E43*U43,2)</f>
        <v>0</v>
      </c>
      <c r="W43" s="230"/>
      <c r="X43" s="230" t="s">
        <v>158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320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33</v>
      </c>
      <c r="B44" s="249" t="s">
        <v>646</v>
      </c>
      <c r="C44" s="260" t="s">
        <v>647</v>
      </c>
      <c r="D44" s="250" t="s">
        <v>231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180</v>
      </c>
      <c r="T44" s="230" t="s">
        <v>181</v>
      </c>
      <c r="U44" s="230">
        <v>0</v>
      </c>
      <c r="V44" s="230">
        <f>ROUND(E44*U44,2)</f>
        <v>0</v>
      </c>
      <c r="W44" s="230"/>
      <c r="X44" s="230" t="s">
        <v>158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320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34</v>
      </c>
      <c r="B45" s="249" t="s">
        <v>648</v>
      </c>
      <c r="C45" s="260" t="s">
        <v>649</v>
      </c>
      <c r="D45" s="250" t="s">
        <v>0</v>
      </c>
      <c r="E45" s="251">
        <v>443.83600000000001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180</v>
      </c>
      <c r="T45" s="230" t="s">
        <v>181</v>
      </c>
      <c r="U45" s="230">
        <v>0</v>
      </c>
      <c r="V45" s="230">
        <f>ROUND(E45*U45,2)</f>
        <v>0</v>
      </c>
      <c r="W45" s="230"/>
      <c r="X45" s="230" t="s">
        <v>158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320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151</v>
      </c>
      <c r="B46" s="236" t="s">
        <v>103</v>
      </c>
      <c r="C46" s="256" t="s">
        <v>104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152</v>
      </c>
    </row>
    <row r="47" spans="1:60" ht="22.5" outlineLevel="1" x14ac:dyDescent="0.2">
      <c r="A47" s="248">
        <v>35</v>
      </c>
      <c r="B47" s="249" t="s">
        <v>650</v>
      </c>
      <c r="C47" s="260" t="s">
        <v>651</v>
      </c>
      <c r="D47" s="250" t="s">
        <v>231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180</v>
      </c>
      <c r="T47" s="230" t="s">
        <v>181</v>
      </c>
      <c r="U47" s="230">
        <v>0.98799999999999999</v>
      </c>
      <c r="V47" s="230">
        <f>ROUND(E47*U47,2)</f>
        <v>0.99</v>
      </c>
      <c r="W47" s="230"/>
      <c r="X47" s="230" t="s">
        <v>158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320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36</v>
      </c>
      <c r="B48" s="249" t="s">
        <v>640</v>
      </c>
      <c r="C48" s="260" t="s">
        <v>652</v>
      </c>
      <c r="D48" s="250" t="s">
        <v>231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180</v>
      </c>
      <c r="T48" s="230" t="s">
        <v>181</v>
      </c>
      <c r="U48" s="230">
        <v>0</v>
      </c>
      <c r="V48" s="230">
        <f>ROUND(E48*U48,2)</f>
        <v>0</v>
      </c>
      <c r="W48" s="230"/>
      <c r="X48" s="230" t="s">
        <v>363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364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37</v>
      </c>
      <c r="B49" s="249" t="s">
        <v>653</v>
      </c>
      <c r="C49" s="260" t="s">
        <v>654</v>
      </c>
      <c r="D49" s="250" t="s">
        <v>231</v>
      </c>
      <c r="E49" s="251">
        <v>4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180</v>
      </c>
      <c r="T49" s="230" t="s">
        <v>181</v>
      </c>
      <c r="U49" s="230">
        <v>0</v>
      </c>
      <c r="V49" s="230">
        <f>ROUND(E49*U49,2)</f>
        <v>0</v>
      </c>
      <c r="W49" s="230"/>
      <c r="X49" s="230" t="s">
        <v>158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320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38</v>
      </c>
      <c r="B50" s="249" t="s">
        <v>640</v>
      </c>
      <c r="C50" s="260" t="s">
        <v>655</v>
      </c>
      <c r="D50" s="250" t="s">
        <v>231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180</v>
      </c>
      <c r="T50" s="230" t="s">
        <v>181</v>
      </c>
      <c r="U50" s="230">
        <v>0</v>
      </c>
      <c r="V50" s="230">
        <f>ROUND(E50*U50,2)</f>
        <v>0</v>
      </c>
      <c r="W50" s="230"/>
      <c r="X50" s="230" t="s">
        <v>363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364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39</v>
      </c>
      <c r="B51" s="249" t="s">
        <v>656</v>
      </c>
      <c r="C51" s="260" t="s">
        <v>657</v>
      </c>
      <c r="D51" s="250" t="s">
        <v>174</v>
      </c>
      <c r="E51" s="251">
        <v>2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180</v>
      </c>
      <c r="T51" s="230" t="s">
        <v>181</v>
      </c>
      <c r="U51" s="230">
        <v>0</v>
      </c>
      <c r="V51" s="230">
        <f>ROUND(E51*U51,2)</f>
        <v>0</v>
      </c>
      <c r="W51" s="230"/>
      <c r="X51" s="230" t="s">
        <v>158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320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40</v>
      </c>
      <c r="B52" s="249" t="s">
        <v>658</v>
      </c>
      <c r="C52" s="260" t="s">
        <v>659</v>
      </c>
      <c r="D52" s="250" t="s">
        <v>174</v>
      </c>
      <c r="E52" s="251">
        <v>2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180</v>
      </c>
      <c r="T52" s="230" t="s">
        <v>181</v>
      </c>
      <c r="U52" s="230">
        <v>0</v>
      </c>
      <c r="V52" s="230">
        <f>ROUND(E52*U52,2)</f>
        <v>0</v>
      </c>
      <c r="W52" s="230"/>
      <c r="X52" s="230" t="s">
        <v>158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320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41</v>
      </c>
      <c r="B53" s="249" t="s">
        <v>60</v>
      </c>
      <c r="C53" s="260" t="s">
        <v>660</v>
      </c>
      <c r="D53" s="250" t="s">
        <v>240</v>
      </c>
      <c r="E53" s="251">
        <v>1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180</v>
      </c>
      <c r="T53" s="230" t="s">
        <v>181</v>
      </c>
      <c r="U53" s="230">
        <v>0</v>
      </c>
      <c r="V53" s="230">
        <f>ROUND(E53*U53,2)</f>
        <v>0</v>
      </c>
      <c r="W53" s="230"/>
      <c r="X53" s="230" t="s">
        <v>226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326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42</v>
      </c>
      <c r="B54" s="249" t="s">
        <v>62</v>
      </c>
      <c r="C54" s="260" t="s">
        <v>661</v>
      </c>
      <c r="D54" s="250" t="s">
        <v>463</v>
      </c>
      <c r="E54" s="251">
        <v>3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180</v>
      </c>
      <c r="T54" s="230" t="s">
        <v>181</v>
      </c>
      <c r="U54" s="230">
        <v>0</v>
      </c>
      <c r="V54" s="230">
        <f>ROUND(E54*U54,2)</f>
        <v>0</v>
      </c>
      <c r="W54" s="230"/>
      <c r="X54" s="230" t="s">
        <v>158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159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43</v>
      </c>
      <c r="B55" s="249" t="s">
        <v>662</v>
      </c>
      <c r="C55" s="260" t="s">
        <v>663</v>
      </c>
      <c r="D55" s="250" t="s">
        <v>240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180</v>
      </c>
      <c r="T55" s="230" t="s">
        <v>181</v>
      </c>
      <c r="U55" s="230">
        <v>0</v>
      </c>
      <c r="V55" s="230">
        <f>ROUND(E55*U55,2)</f>
        <v>0</v>
      </c>
      <c r="W55" s="230"/>
      <c r="X55" s="230" t="s">
        <v>158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159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44</v>
      </c>
      <c r="B56" s="249" t="s">
        <v>664</v>
      </c>
      <c r="C56" s="260" t="s">
        <v>665</v>
      </c>
      <c r="D56" s="250" t="s">
        <v>240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180</v>
      </c>
      <c r="T56" s="230" t="s">
        <v>181</v>
      </c>
      <c r="U56" s="230">
        <v>0</v>
      </c>
      <c r="V56" s="230">
        <f>ROUND(E56*U56,2)</f>
        <v>0</v>
      </c>
      <c r="W56" s="230"/>
      <c r="X56" s="230" t="s">
        <v>158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45</v>
      </c>
      <c r="B57" s="249" t="s">
        <v>666</v>
      </c>
      <c r="C57" s="260" t="s">
        <v>667</v>
      </c>
      <c r="D57" s="250" t="s">
        <v>0</v>
      </c>
      <c r="E57" s="251">
        <v>312.70999999999998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180</v>
      </c>
      <c r="T57" s="230" t="s">
        <v>181</v>
      </c>
      <c r="U57" s="230">
        <v>0</v>
      </c>
      <c r="V57" s="230">
        <f>ROUND(E57*U57,2)</f>
        <v>0</v>
      </c>
      <c r="W57" s="230"/>
      <c r="X57" s="230" t="s">
        <v>158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320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151</v>
      </c>
      <c r="B58" s="236" t="s">
        <v>119</v>
      </c>
      <c r="C58" s="256" t="s">
        <v>120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152</v>
      </c>
    </row>
    <row r="59" spans="1:60" ht="22.5" outlineLevel="1" x14ac:dyDescent="0.2">
      <c r="A59" s="248">
        <v>46</v>
      </c>
      <c r="B59" s="249" t="s">
        <v>668</v>
      </c>
      <c r="C59" s="260" t="s">
        <v>669</v>
      </c>
      <c r="D59" s="250" t="s">
        <v>231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180</v>
      </c>
      <c r="T59" s="230" t="s">
        <v>181</v>
      </c>
      <c r="U59" s="230">
        <v>0</v>
      </c>
      <c r="V59" s="230">
        <f>ROUND(E59*U59,2)</f>
        <v>0</v>
      </c>
      <c r="W59" s="230"/>
      <c r="X59" s="230" t="s">
        <v>158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159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151</v>
      </c>
      <c r="B60" s="236" t="s">
        <v>78</v>
      </c>
      <c r="C60" s="256" t="s">
        <v>79</v>
      </c>
      <c r="D60" s="237"/>
      <c r="E60" s="238"/>
      <c r="F60" s="239"/>
      <c r="G60" s="240">
        <f>SUMIF(AG61:AG64,"&lt;&gt;NOR",G61:G64)</f>
        <v>0</v>
      </c>
      <c r="H60" s="234"/>
      <c r="I60" s="234">
        <f>SUM(I61:I64)</f>
        <v>0</v>
      </c>
      <c r="J60" s="234"/>
      <c r="K60" s="234">
        <f>SUM(K61:K64)</f>
        <v>0</v>
      </c>
      <c r="L60" s="234"/>
      <c r="M60" s="234">
        <f>SUM(M61:M64)</f>
        <v>0</v>
      </c>
      <c r="N60" s="234"/>
      <c r="O60" s="234">
        <f>SUM(O61:O64)</f>
        <v>0</v>
      </c>
      <c r="P60" s="234"/>
      <c r="Q60" s="234">
        <f>SUM(Q61:Q64)</f>
        <v>0</v>
      </c>
      <c r="R60" s="234"/>
      <c r="S60" s="234"/>
      <c r="T60" s="234"/>
      <c r="U60" s="234"/>
      <c r="V60" s="234">
        <f>SUM(V61:V64)</f>
        <v>0</v>
      </c>
      <c r="W60" s="234"/>
      <c r="X60" s="234"/>
      <c r="AG60" t="s">
        <v>152</v>
      </c>
    </row>
    <row r="61" spans="1:60" ht="22.5" outlineLevel="1" x14ac:dyDescent="0.2">
      <c r="A61" s="248">
        <v>47</v>
      </c>
      <c r="B61" s="249" t="s">
        <v>499</v>
      </c>
      <c r="C61" s="260" t="s">
        <v>670</v>
      </c>
      <c r="D61" s="250" t="s">
        <v>240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180</v>
      </c>
      <c r="T61" s="230" t="s">
        <v>181</v>
      </c>
      <c r="U61" s="230">
        <v>0</v>
      </c>
      <c r="V61" s="230">
        <f>ROUND(E61*U61,2)</f>
        <v>0</v>
      </c>
      <c r="W61" s="230"/>
      <c r="X61" s="230" t="s">
        <v>226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48</v>
      </c>
      <c r="B62" s="249" t="s">
        <v>671</v>
      </c>
      <c r="C62" s="260" t="s">
        <v>672</v>
      </c>
      <c r="D62" s="250" t="s">
        <v>240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180</v>
      </c>
      <c r="T62" s="230" t="s">
        <v>181</v>
      </c>
      <c r="U62" s="230">
        <v>0</v>
      </c>
      <c r="V62" s="230">
        <f>ROUND(E62*U62,2)</f>
        <v>0</v>
      </c>
      <c r="W62" s="230"/>
      <c r="X62" s="230" t="s">
        <v>226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447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49</v>
      </c>
      <c r="B63" s="249" t="s">
        <v>673</v>
      </c>
      <c r="C63" s="260" t="s">
        <v>674</v>
      </c>
      <c r="D63" s="250" t="s">
        <v>240</v>
      </c>
      <c r="E63" s="251">
        <v>1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180</v>
      </c>
      <c r="T63" s="230" t="s">
        <v>181</v>
      </c>
      <c r="U63" s="230">
        <v>0</v>
      </c>
      <c r="V63" s="230">
        <f>ROUND(E63*U63,2)</f>
        <v>0</v>
      </c>
      <c r="W63" s="230"/>
      <c r="X63" s="230" t="s">
        <v>158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159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1">
        <v>50</v>
      </c>
      <c r="B64" s="242" t="s">
        <v>675</v>
      </c>
      <c r="C64" s="257" t="s">
        <v>676</v>
      </c>
      <c r="D64" s="243" t="s">
        <v>240</v>
      </c>
      <c r="E64" s="244">
        <v>1</v>
      </c>
      <c r="F64" s="245"/>
      <c r="G64" s="246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180</v>
      </c>
      <c r="T64" s="230" t="s">
        <v>181</v>
      </c>
      <c r="U64" s="230">
        <v>0</v>
      </c>
      <c r="V64" s="230">
        <f>ROUND(E64*U64,2)</f>
        <v>0</v>
      </c>
      <c r="W64" s="230"/>
      <c r="X64" s="230" t="s">
        <v>158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159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33" x14ac:dyDescent="0.2">
      <c r="A65" s="3"/>
      <c r="B65" s="4"/>
      <c r="C65" s="261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138</v>
      </c>
    </row>
    <row r="66" spans="1:33" x14ac:dyDescent="0.2">
      <c r="A66" s="214"/>
      <c r="B66" s="215" t="s">
        <v>31</v>
      </c>
      <c r="C66" s="262"/>
      <c r="D66" s="216"/>
      <c r="E66" s="217"/>
      <c r="F66" s="217"/>
      <c r="G66" s="255">
        <f>G8+G17+G28+G46+G58+G60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455</v>
      </c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3"/>
      <c r="B68" s="4"/>
      <c r="C68" s="261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8" t="s">
        <v>456</v>
      </c>
      <c r="B69" s="218"/>
      <c r="C69" s="26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19"/>
      <c r="B70" s="220"/>
      <c r="C70" s="264"/>
      <c r="D70" s="220"/>
      <c r="E70" s="220"/>
      <c r="F70" s="220"/>
      <c r="G70" s="22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G70" t="s">
        <v>457</v>
      </c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2"/>
      <c r="B73" s="223"/>
      <c r="C73" s="265"/>
      <c r="D73" s="223"/>
      <c r="E73" s="223"/>
      <c r="F73" s="223"/>
      <c r="G73" s="22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225"/>
      <c r="B74" s="226"/>
      <c r="C74" s="266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33" x14ac:dyDescent="0.2">
      <c r="C76" s="267"/>
      <c r="D76" s="10"/>
      <c r="AG76" t="s">
        <v>458</v>
      </c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7">
    <mergeCell ref="A1:G1"/>
    <mergeCell ref="C2:G2"/>
    <mergeCell ref="C3:G3"/>
    <mergeCell ref="C4:G4"/>
    <mergeCell ref="A69:C69"/>
    <mergeCell ref="A70:G74"/>
    <mergeCell ref="C30:G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2020-11-03T13:28:39Z</dcterms:modified>
</cp:coreProperties>
</file>